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sign" sheetId="1" state="visible" r:id="rId1"/>
    <sheet xmlns:r="http://schemas.openxmlformats.org/officeDocument/2006/relationships" name="BOM" sheetId="2" state="visible" r:id="rId2"/>
    <sheet xmlns:r="http://schemas.openxmlformats.org/officeDocument/2006/relationships" name="Valid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6">
    <font>
      <name val="Calibri"/>
      <family val="2"/>
      <color theme="1"/>
      <sz val="11"/>
      <scheme val="minor"/>
    </font>
    <font>
      <name val="Cambria"/>
      <b val="1"/>
      <color rgb="006B4F2C"/>
      <sz val="16"/>
    </font>
    <font>
      <name val="Cambria"/>
      <b val="1"/>
      <color rgb="006B4F2C"/>
      <sz val="12"/>
    </font>
    <font>
      <name val="Calibri"/>
      <color rgb="00000000"/>
      <sz val="11"/>
    </font>
    <font>
      <name val="Calibri"/>
      <color rgb="000000FF"/>
      <sz val="11"/>
    </font>
    <font>
      <name val="Calibri"/>
      <i val="1"/>
      <color rgb="006B4F2C"/>
      <sz val="10"/>
    </font>
  </fonts>
  <fills count="3">
    <fill>
      <patternFill/>
    </fill>
    <fill>
      <patternFill patternType="gray125"/>
    </fill>
    <fill>
      <patternFill patternType="solid">
        <fgColor rgb="00F4EC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4" fillId="0" borderId="0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  <col width="26" customWidth="1" min="8" max="8"/>
  </cols>
  <sheetData>
    <row r="1">
      <c r="A1" s="1" t="inlineStr">
        <is>
          <t>Cajón Family — Parametric Design Sheet</t>
        </is>
      </c>
    </row>
    <row r="3">
      <c r="A3" s="2" t="inlineStr">
        <is>
          <t>DESIGN INPUTS (blue = your knob)</t>
        </is>
      </c>
    </row>
    <row r="4">
      <c r="A4" s="3" t="inlineStr">
        <is>
          <t>Member</t>
        </is>
      </c>
      <c r="B4" s="4" t="inlineStr">
        <is>
          <t>Standard</t>
        </is>
      </c>
      <c r="C4" s="5" t="inlineStr">
        <is>
          <t>Compact / Standard / Bass</t>
        </is>
      </c>
    </row>
    <row r="5">
      <c r="A5" s="3" t="inlineStr">
        <is>
          <t>Outer Height (in)</t>
        </is>
      </c>
      <c r="B5" s="4" t="n">
        <v>18</v>
      </c>
      <c r="C5" s="5" t="inlineStr">
        <is>
          <t>15 / 18 / 22</t>
        </is>
      </c>
    </row>
    <row r="6">
      <c r="A6" s="3" t="inlineStr">
        <is>
          <t>Outer Width (in)</t>
        </is>
      </c>
      <c r="B6" s="4" t="n">
        <v>12</v>
      </c>
      <c r="C6" s="5" t="inlineStr">
        <is>
          <t>11 / 12 / 14</t>
        </is>
      </c>
    </row>
    <row r="7">
      <c r="A7" s="3" t="inlineStr">
        <is>
          <t>Outer Depth (in)</t>
        </is>
      </c>
      <c r="B7" s="4" t="n">
        <v>12</v>
      </c>
      <c r="C7" s="5" t="inlineStr">
        <is>
          <t>11 / 12 / 14</t>
        </is>
      </c>
    </row>
    <row r="8">
      <c r="A8" s="3" t="inlineStr">
        <is>
          <t>Body Panel Thickness (in)</t>
        </is>
      </c>
      <c r="B8" s="6" t="n">
        <v>0.75</v>
      </c>
      <c r="C8" s="5" t="inlineStr">
        <is>
          <t>Sides + top + bottom</t>
        </is>
      </c>
    </row>
    <row r="9">
      <c r="A9" s="3" t="inlineStr">
        <is>
          <t>Back Panel Thickness (in)</t>
        </is>
      </c>
      <c r="B9" s="6" t="n">
        <v>0.5</v>
      </c>
      <c r="C9" s="5" t="inlineStr">
        <is>
          <t>Baltic birch back</t>
        </is>
      </c>
    </row>
    <row r="10">
      <c r="A10" s="3" t="inlineStr">
        <is>
          <t>Tapa Thickness (in)</t>
        </is>
      </c>
      <c r="B10" s="6" t="n">
        <v>0.118</v>
      </c>
      <c r="C10" s="5" t="inlineStr">
        <is>
          <t>3 mm Baltic birch ply</t>
        </is>
      </c>
    </row>
    <row r="11">
      <c r="A11" s="3" t="inlineStr">
        <is>
          <t>Sound Hole Diameter (in)</t>
        </is>
      </c>
      <c r="B11" s="6" t="n">
        <v>4.5</v>
      </c>
      <c r="C11" s="5" t="inlineStr">
        <is>
          <t>4.0 / 4.5 / 5.0 by member</t>
        </is>
      </c>
    </row>
    <row r="12">
      <c r="A12" s="3" t="inlineStr">
        <is>
          <t>Speed of Sound (in/s)</t>
        </is>
      </c>
      <c r="B12" s="4" t="n">
        <v>13507</v>
      </c>
      <c r="C12" s="5">
        <f> 343 m/s × 39.37</f>
        <v/>
      </c>
    </row>
    <row r="14">
      <c r="A14" s="2" t="inlineStr">
        <is>
          <t>DERIVED — HELMHOLTZ + PLATE (1,1) (formula-driven)</t>
        </is>
      </c>
    </row>
    <row r="15">
      <c r="A15" s="3" t="inlineStr">
        <is>
          <t>Internal Volume (in³)</t>
        </is>
      </c>
      <c r="B15" s="3">
        <f>(B6-2*B7)*(B7-2*B7)*(B5-B7-B8)</f>
        <v/>
      </c>
      <c r="C15" s="5" t="inlineStr">
        <is>
          <t>(W-2t)(D-2t)(H-top-back); approximate, treats top thickness = body t</t>
        </is>
      </c>
    </row>
    <row r="16">
      <c r="A16" s="3" t="inlineStr">
        <is>
          <t>Sound Hole Area (in²)</t>
        </is>
      </c>
      <c r="B16" s="3">
        <f>PI()*(B11/2)^2</f>
        <v/>
      </c>
      <c r="C16" s="5" t="inlineStr"/>
    </row>
    <row r="17">
      <c r="A17" s="3" t="inlineStr">
        <is>
          <t>Effective Neck Length (in)</t>
        </is>
      </c>
      <c r="B17" s="3">
        <f>B8+1.7*(B11/2)</f>
        <v/>
      </c>
      <c r="C17" s="5" t="inlineStr">
        <is>
          <t>L_eff = t_back + 1.7·r — flush thin-wall end correction (BOTH sides counted)</t>
        </is>
      </c>
    </row>
    <row r="18">
      <c r="A18" s="3" t="inlineStr">
        <is>
          <t>Helmholtz Frequency (Hz)</t>
        </is>
      </c>
      <c r="B18" s="3">
        <f>(B12/(2*PI()))*SQRT(B16/(B15*B17))</f>
        <v/>
      </c>
      <c r="C18" s="5" t="inlineStr">
        <is>
          <t>f_H = (c/2π)·√(A/(V·L_eff))</t>
        </is>
      </c>
    </row>
    <row r="19">
      <c r="A19" s="3" t="inlineStr">
        <is>
          <t>Nearest Note</t>
        </is>
      </c>
      <c r="B19" s="3">
        <f>CHOOSE(MOD(ROUND(12*LOG(B18,2)-12*LOG(440,2)+69,0),12)+1,"C","C#","D","D#","E","F","F#","G","G#","A","A#","B")&amp;INT((ROUND(12*LOG(B18,2)-12*LOG(440,2)+69,0))/12-1)</f>
        <v/>
      </c>
      <c r="C19" s="5" t="inlineStr"/>
    </row>
    <row r="22">
      <c r="A22" s="2" t="inlineStr">
        <is>
          <t>FAMILY TABLE</t>
        </is>
      </c>
    </row>
    <row r="23">
      <c r="A23" s="2" t="inlineStr">
        <is>
          <t>Member</t>
        </is>
      </c>
      <c r="B23" s="2" t="inlineStr">
        <is>
          <t>H (in)</t>
        </is>
      </c>
      <c r="C23" s="2" t="inlineStr">
        <is>
          <t>W (in)</t>
        </is>
      </c>
      <c r="D23" s="2" t="inlineStr">
        <is>
          <t>D (in)</t>
        </is>
      </c>
      <c r="E23" s="2" t="inlineStr">
        <is>
          <t>Body t (in)</t>
        </is>
      </c>
      <c r="F23" s="2" t="inlineStr">
        <is>
          <t>Hole d (in)</t>
        </is>
      </c>
      <c r="G23" s="2" t="inlineStr">
        <is>
          <t>Predicted f_H (Hz)</t>
        </is>
      </c>
      <c r="H23" s="2" t="inlineStr">
        <is>
          <t>Predicted plate (1,1) (Hz)</t>
        </is>
      </c>
    </row>
    <row r="24">
      <c r="A24" s="3" t="inlineStr">
        <is>
          <t>Compact</t>
        </is>
      </c>
      <c r="B24" s="3" t="n">
        <v>15</v>
      </c>
      <c r="C24" s="3" t="n">
        <v>11</v>
      </c>
      <c r="D24" s="3" t="n">
        <v>11</v>
      </c>
      <c r="E24" s="7" t="n">
        <v>0.625</v>
      </c>
      <c r="F24" s="7" t="n">
        <v>4</v>
      </c>
      <c r="G24" s="3" t="n">
        <v>107</v>
      </c>
      <c r="H24" s="3" t="n">
        <v>107</v>
      </c>
    </row>
    <row r="25">
      <c r="A25" s="3" t="inlineStr">
        <is>
          <t>Standard</t>
        </is>
      </c>
      <c r="B25" s="3" t="n">
        <v>18</v>
      </c>
      <c r="C25" s="3" t="n">
        <v>12</v>
      </c>
      <c r="D25" s="3" t="n">
        <v>12</v>
      </c>
      <c r="E25" s="7" t="n">
        <v>0.75</v>
      </c>
      <c r="F25" s="7" t="n">
        <v>4.5</v>
      </c>
      <c r="G25" s="3" t="n">
        <v>96</v>
      </c>
      <c r="H25" s="3" t="n">
        <v>84</v>
      </c>
    </row>
    <row r="26">
      <c r="A26" s="3" t="inlineStr">
        <is>
          <t>Bass</t>
        </is>
      </c>
      <c r="B26" s="3" t="n">
        <v>22</v>
      </c>
      <c r="C26" s="3" t="n">
        <v>14</v>
      </c>
      <c r="D26" s="3" t="n">
        <v>14</v>
      </c>
      <c r="E26" s="7" t="n">
        <v>0.75</v>
      </c>
      <c r="F26" s="7" t="n">
        <v>5</v>
      </c>
      <c r="G26" s="3" t="n">
        <v>77</v>
      </c>
      <c r="H26" s="3" t="n">
        <v>60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2"/>
  <sheetViews>
    <sheetView workbookViewId="0">
      <selection activeCell="A1" sqref="A1"/>
    </sheetView>
  </sheetViews>
  <sheetFormatPr baseColWidth="8" defaultRowHeight="15"/>
  <cols>
    <col width="24" customWidth="1" min="1" max="1"/>
    <col width="36" customWidth="1" min="2" max="2"/>
    <col width="18" customWidth="1" min="3" max="3"/>
    <col width="14" customWidth="1" min="4" max="4"/>
    <col width="10" customWidth="1" min="5" max="5"/>
    <col width="10" customWidth="1" min="6" max="6"/>
    <col width="14" customWidth="1" min="7" max="7"/>
    <col width="16" customWidth="1" min="8" max="8"/>
    <col width="10" customWidth="1" min="9" max="9"/>
    <col width="36" customWidth="1" min="10" max="10"/>
  </cols>
  <sheetData>
    <row r="1">
      <c r="A1" s="2" t="inlineStr">
        <is>
          <t>part_id</t>
        </is>
      </c>
      <c r="B1" s="2" t="inlineStr">
        <is>
          <t>description</t>
        </is>
      </c>
      <c r="C1" s="2" t="inlineStr">
        <is>
          <t>variant</t>
        </is>
      </c>
      <c r="D1" s="2" t="inlineStr">
        <is>
          <t>member</t>
        </is>
      </c>
      <c r="E1" s="2" t="inlineStr">
        <is>
          <t>quantity</t>
        </is>
      </c>
      <c r="F1" s="2" t="inlineStr">
        <is>
          <t>unit</t>
        </is>
      </c>
      <c r="G1" s="2" t="inlineStr">
        <is>
          <t>unit_cost_usd</t>
        </is>
      </c>
      <c r="H1" s="2" t="inlineStr">
        <is>
          <t>extended_cost_usd</t>
        </is>
      </c>
      <c r="I1" s="2" t="inlineStr">
        <is>
          <t>critical</t>
        </is>
      </c>
      <c r="J1" s="2" t="inlineStr">
        <is>
          <t>notes</t>
        </is>
      </c>
    </row>
    <row r="2">
      <c r="A2" s="3" t="inlineStr">
        <is>
          <t>BODY-WALNUT-SIDE-S</t>
        </is>
      </c>
      <c r="B2" s="3" t="inlineStr">
        <is>
          <t>Black walnut side panel, 4/4, S2S</t>
        </is>
      </c>
      <c r="C2" s="3" t="inlineStr">
        <is>
          <t>V1+V2+V3+V4</t>
        </is>
      </c>
      <c r="D2" s="3" t="inlineStr">
        <is>
          <t>Standard</t>
        </is>
      </c>
      <c r="E2" s="3" t="inlineStr">
        <is>
          <t>2</t>
        </is>
      </c>
      <c r="F2" s="3" t="inlineStr">
        <is>
          <t>each</t>
        </is>
      </c>
      <c r="G2" s="3" t="inlineStr">
        <is>
          <t>28.00</t>
        </is>
      </c>
      <c r="H2" s="3" t="inlineStr">
        <is>
          <t>56.00</t>
        </is>
      </c>
      <c r="I2" s="3" t="inlineStr">
        <is>
          <t>Y</t>
        </is>
      </c>
      <c r="J2" s="3" t="inlineStr">
        <is>
          <t>18 x 12 x 0.75 in; mill to ±0.005" before joinery</t>
        </is>
      </c>
    </row>
    <row r="3">
      <c r="A3" s="3" t="inlineStr">
        <is>
          <t>BODY-WALNUT-TOP-S</t>
        </is>
      </c>
      <c r="B3" s="3" t="inlineStr">
        <is>
          <t>Black walnut top panel (seat), 4/4, S2S</t>
        </is>
      </c>
      <c r="C3" s="3" t="inlineStr">
        <is>
          <t>V1+V2+V3+V4</t>
        </is>
      </c>
      <c r="D3" s="3" t="inlineStr">
        <is>
          <t>Standard</t>
        </is>
      </c>
      <c r="E3" s="3" t="inlineStr">
        <is>
          <t>1</t>
        </is>
      </c>
      <c r="F3" s="3" t="inlineStr">
        <is>
          <t>each</t>
        </is>
      </c>
      <c r="G3" s="3" t="inlineStr">
        <is>
          <t>22.00</t>
        </is>
      </c>
      <c r="H3" s="3" t="inlineStr">
        <is>
          <t>22.00</t>
        </is>
      </c>
      <c r="I3" s="3" t="inlineStr">
        <is>
          <t>Y</t>
        </is>
      </c>
      <c r="J3" s="3" t="inlineStr">
        <is>
          <t>12 x 12 x 0.75 in</t>
        </is>
      </c>
    </row>
    <row r="4">
      <c r="A4" s="3" t="inlineStr">
        <is>
          <t>BODY-WALNUT-BOTTOM-S</t>
        </is>
      </c>
      <c r="B4" s="3" t="inlineStr">
        <is>
          <t>Black walnut bottom panel, 4/4, S2S</t>
        </is>
      </c>
      <c r="C4" s="3" t="inlineStr">
        <is>
          <t>V1+V2+V3+V4</t>
        </is>
      </c>
      <c r="D4" s="3" t="inlineStr">
        <is>
          <t>Standard</t>
        </is>
      </c>
      <c r="E4" s="3" t="inlineStr">
        <is>
          <t>1</t>
        </is>
      </c>
      <c r="F4" s="3" t="inlineStr">
        <is>
          <t>each</t>
        </is>
      </c>
      <c r="G4" s="3" t="inlineStr">
        <is>
          <t>22.00</t>
        </is>
      </c>
      <c r="H4" s="3" t="inlineStr">
        <is>
          <t>22.00</t>
        </is>
      </c>
      <c r="I4" s="3" t="inlineStr">
        <is>
          <t>Y</t>
        </is>
      </c>
      <c r="J4" s="3" t="inlineStr">
        <is>
          <t>12 x 12 x 0.75 in</t>
        </is>
      </c>
    </row>
    <row r="5">
      <c r="A5" s="3" t="inlineStr">
        <is>
          <t>BODY-WALNUT-SIDE-C</t>
        </is>
      </c>
      <c r="B5" s="3" t="inlineStr">
        <is>
          <t>Black walnut side panel (Compact)</t>
        </is>
      </c>
      <c r="C5" s="3" t="inlineStr">
        <is>
          <t>V1+V2+V3+V4</t>
        </is>
      </c>
      <c r="D5" s="3" t="inlineStr">
        <is>
          <t>Compact</t>
        </is>
      </c>
      <c r="E5" s="3" t="inlineStr">
        <is>
          <t>2</t>
        </is>
      </c>
      <c r="F5" s="3" t="inlineStr">
        <is>
          <t>each</t>
        </is>
      </c>
      <c r="G5" s="3" t="inlineStr">
        <is>
          <t>22.00</t>
        </is>
      </c>
      <c r="H5" s="3" t="inlineStr">
        <is>
          <t>44.00</t>
        </is>
      </c>
      <c r="I5" s="3" t="inlineStr">
        <is>
          <t>Y</t>
        </is>
      </c>
      <c r="J5" s="3" t="inlineStr">
        <is>
          <t>15 x 11 x 0.625 in</t>
        </is>
      </c>
    </row>
    <row r="6">
      <c r="A6" s="3" t="inlineStr">
        <is>
          <t>BODY-WALNUT-SIDE-B</t>
        </is>
      </c>
      <c r="B6" s="3" t="inlineStr">
        <is>
          <t>Black walnut side panel (Bass)</t>
        </is>
      </c>
      <c r="C6" s="3" t="inlineStr">
        <is>
          <t>V1+V2+V3+V4</t>
        </is>
      </c>
      <c r="D6" s="3" t="inlineStr">
        <is>
          <t>Bass</t>
        </is>
      </c>
      <c r="E6" s="3" t="inlineStr">
        <is>
          <t>2</t>
        </is>
      </c>
      <c r="F6" s="3" t="inlineStr">
        <is>
          <t>each</t>
        </is>
      </c>
      <c r="G6" s="3" t="inlineStr">
        <is>
          <t>38.00</t>
        </is>
      </c>
      <c r="H6" s="3" t="inlineStr">
        <is>
          <t>76.00</t>
        </is>
      </c>
      <c r="I6" s="3" t="inlineStr">
        <is>
          <t>Y</t>
        </is>
      </c>
      <c r="J6" s="3" t="inlineStr">
        <is>
          <t>22 x 14 x 0.75 in</t>
        </is>
      </c>
    </row>
    <row r="7">
      <c r="A7" s="3" t="inlineStr">
        <is>
          <t>BACK-PLY-S</t>
        </is>
      </c>
      <c r="B7" s="3" t="inlineStr">
        <is>
          <t>1/2 in Baltic birch back panel</t>
        </is>
      </c>
      <c r="C7" s="3" t="inlineStr">
        <is>
          <t>V1+V2+V3+V4</t>
        </is>
      </c>
      <c r="D7" s="3" t="inlineStr">
        <is>
          <t>Standard</t>
        </is>
      </c>
      <c r="E7" s="3" t="inlineStr">
        <is>
          <t>1</t>
        </is>
      </c>
      <c r="F7" s="3" t="inlineStr">
        <is>
          <t>each</t>
        </is>
      </c>
      <c r="G7" s="3" t="inlineStr">
        <is>
          <t>12.00</t>
        </is>
      </c>
      <c r="H7" s="3" t="inlineStr">
        <is>
          <t>12.00</t>
        </is>
      </c>
      <c r="I7" s="3" t="inlineStr">
        <is>
          <t>Y</t>
        </is>
      </c>
      <c r="J7" s="3" t="inlineStr">
        <is>
          <t>18 x 12 x 0.5 in; sound-hole routed before assembly</t>
        </is>
      </c>
    </row>
    <row r="8">
      <c r="A8" s="3" t="inlineStr">
        <is>
          <t>BACK-PLY-C</t>
        </is>
      </c>
      <c r="B8" s="3" t="inlineStr">
        <is>
          <t>1/2 in Baltic birch back panel (Compact)</t>
        </is>
      </c>
      <c r="C8" s="3" t="inlineStr">
        <is>
          <t>V1+V2+V3+V4</t>
        </is>
      </c>
      <c r="D8" s="3" t="inlineStr">
        <is>
          <t>Compact</t>
        </is>
      </c>
      <c r="E8" s="3" t="inlineStr">
        <is>
          <t>1</t>
        </is>
      </c>
      <c r="F8" s="3" t="inlineStr">
        <is>
          <t>each</t>
        </is>
      </c>
      <c r="G8" s="3" t="inlineStr">
        <is>
          <t>9.00</t>
        </is>
      </c>
      <c r="H8" s="3" t="inlineStr">
        <is>
          <t>9.00</t>
        </is>
      </c>
      <c r="I8" s="3" t="inlineStr">
        <is>
          <t>Y</t>
        </is>
      </c>
      <c r="J8" s="3" t="inlineStr">
        <is>
          <t>15 x 11 x 0.5 in</t>
        </is>
      </c>
    </row>
    <row r="9">
      <c r="A9" s="3" t="inlineStr">
        <is>
          <t>BACK-PLY-B</t>
        </is>
      </c>
      <c r="B9" s="3" t="inlineStr">
        <is>
          <t>1/2 in Baltic birch back panel (Bass)</t>
        </is>
      </c>
      <c r="C9" s="3" t="inlineStr">
        <is>
          <t>V1+V2+V3+V4</t>
        </is>
      </c>
      <c r="D9" s="3" t="inlineStr">
        <is>
          <t>Bass</t>
        </is>
      </c>
      <c r="E9" s="3" t="inlineStr">
        <is>
          <t>1</t>
        </is>
      </c>
      <c r="F9" s="3" t="inlineStr">
        <is>
          <t>each</t>
        </is>
      </c>
      <c r="G9" s="3" t="inlineStr">
        <is>
          <t>16.00</t>
        </is>
      </c>
      <c r="H9" s="3" t="inlineStr">
        <is>
          <t>16.00</t>
        </is>
      </c>
      <c r="I9" s="3" t="inlineStr">
        <is>
          <t>Y</t>
        </is>
      </c>
      <c r="J9" s="3" t="inlineStr">
        <is>
          <t>22 x 14 x 0.5 in</t>
        </is>
      </c>
    </row>
    <row r="10">
      <c r="A10" s="3" t="inlineStr">
        <is>
          <t>TAPA-PLY-S</t>
        </is>
      </c>
      <c r="B10" s="3" t="inlineStr">
        <is>
          <t>Baltic birch 3 mm tapa face</t>
        </is>
      </c>
      <c r="C10" s="3" t="inlineStr">
        <is>
          <t>V1+V2+V3+V4</t>
        </is>
      </c>
      <c r="D10" s="3" t="inlineStr">
        <is>
          <t>Standard</t>
        </is>
      </c>
      <c r="E10" s="3" t="inlineStr">
        <is>
          <t>1</t>
        </is>
      </c>
      <c r="F10" s="3" t="inlineStr">
        <is>
          <t>each</t>
        </is>
      </c>
      <c r="G10" s="3" t="inlineStr">
        <is>
          <t>8.00</t>
        </is>
      </c>
      <c r="H10" s="3" t="inlineStr">
        <is>
          <t>8.00</t>
        </is>
      </c>
      <c r="I10" s="3" t="inlineStr">
        <is>
          <t>Y</t>
        </is>
      </c>
      <c r="J10" s="3" t="inlineStr">
        <is>
          <t>18 x 12 x 0.118 in (3 mm); MUST be 3-ply or 5-ply marine grade</t>
        </is>
      </c>
    </row>
    <row r="11">
      <c r="A11" s="3" t="inlineStr">
        <is>
          <t>TAPA-PLY-C</t>
        </is>
      </c>
      <c r="B11" s="3" t="inlineStr">
        <is>
          <t>Baltic birch 3 mm tapa face (Compact)</t>
        </is>
      </c>
      <c r="C11" s="3" t="inlineStr">
        <is>
          <t>V1+V2+V3+V4</t>
        </is>
      </c>
      <c r="D11" s="3" t="inlineStr">
        <is>
          <t>Compact</t>
        </is>
      </c>
      <c r="E11" s="3" t="inlineStr">
        <is>
          <t>1</t>
        </is>
      </c>
      <c r="F11" s="3" t="inlineStr">
        <is>
          <t>each</t>
        </is>
      </c>
      <c r="G11" s="3" t="inlineStr">
        <is>
          <t>7.00</t>
        </is>
      </c>
      <c r="H11" s="3" t="inlineStr">
        <is>
          <t>7.00</t>
        </is>
      </c>
      <c r="I11" s="3" t="inlineStr">
        <is>
          <t>Y</t>
        </is>
      </c>
      <c r="J11" s="3" t="inlineStr">
        <is>
          <t>15 x 11 x 0.118 in</t>
        </is>
      </c>
    </row>
    <row r="12">
      <c r="A12" s="3" t="inlineStr">
        <is>
          <t>TAPA-PLY-B</t>
        </is>
      </c>
      <c r="B12" s="3" t="inlineStr">
        <is>
          <t>Baltic birch 3 mm tapa face (Bass)</t>
        </is>
      </c>
      <c r="C12" s="3" t="inlineStr">
        <is>
          <t>V1+V2+V3+V4</t>
        </is>
      </c>
      <c r="D12" s="3" t="inlineStr">
        <is>
          <t>Bass</t>
        </is>
      </c>
      <c r="E12" s="3" t="inlineStr">
        <is>
          <t>1</t>
        </is>
      </c>
      <c r="F12" s="3" t="inlineStr">
        <is>
          <t>each</t>
        </is>
      </c>
      <c r="G12" s="3" t="inlineStr">
        <is>
          <t>10.00</t>
        </is>
      </c>
      <c r="H12" s="3" t="inlineStr">
        <is>
          <t>10.00</t>
        </is>
      </c>
      <c r="I12" s="3" t="inlineStr">
        <is>
          <t>Y</t>
        </is>
      </c>
      <c r="J12" s="3" t="inlineStr">
        <is>
          <t>22 x 14 x 0.118 in</t>
        </is>
      </c>
    </row>
    <row r="13">
      <c r="A13" s="3" t="inlineStr">
        <is>
          <t>INLAY-MAPLE</t>
        </is>
      </c>
      <c r="B13" s="3" t="inlineStr">
        <is>
          <t>Hard maple inlay blank, 4/4, S2S</t>
        </is>
      </c>
      <c r="C13" s="3" t="inlineStr">
        <is>
          <t>V1+V2+V3+V4</t>
        </is>
      </c>
      <c r="D13" s="3" t="inlineStr">
        <is>
          <t>All</t>
        </is>
      </c>
      <c r="E13" s="3" t="inlineStr">
        <is>
          <t>1</t>
        </is>
      </c>
      <c r="F13" s="3" t="inlineStr">
        <is>
          <t>BdFt</t>
        </is>
      </c>
      <c r="G13" s="3" t="inlineStr">
        <is>
          <t>12.00</t>
        </is>
      </c>
      <c r="H13" s="3" t="inlineStr">
        <is>
          <t>12.00</t>
        </is>
      </c>
      <c r="I13" s="3" t="inlineStr">
        <is>
          <t>N</t>
        </is>
      </c>
      <c r="J13" s="3" t="inlineStr">
        <is>
          <t>For CNC inlay primary wood; ~6 BdFt per family if all 3 sides inlaid</t>
        </is>
      </c>
    </row>
    <row r="14">
      <c r="A14" s="3" t="inlineStr">
        <is>
          <t>INLAY-YELLOWHEART</t>
        </is>
      </c>
      <c r="B14" s="3" t="inlineStr">
        <is>
          <t>Yellowheart inlay blank, 4/4</t>
        </is>
      </c>
      <c r="C14" s="3" t="inlineStr">
        <is>
          <t>V1+V2+V3+V4</t>
        </is>
      </c>
      <c r="D14" s="3" t="inlineStr">
        <is>
          <t>All</t>
        </is>
      </c>
      <c r="E14" s="3" t="inlineStr">
        <is>
          <t>1</t>
        </is>
      </c>
      <c r="F14" s="3" t="inlineStr">
        <is>
          <t>BdFt</t>
        </is>
      </c>
      <c r="G14" s="3" t="inlineStr">
        <is>
          <t>18.00</t>
        </is>
      </c>
      <c r="H14" s="3" t="inlineStr">
        <is>
          <t>18.00</t>
        </is>
      </c>
      <c r="I14" s="3" t="inlineStr">
        <is>
          <t>N</t>
        </is>
      </c>
      <c r="J14" s="3" t="inlineStr">
        <is>
          <t>Accent contrast</t>
        </is>
      </c>
    </row>
    <row r="15">
      <c r="A15" s="3" t="inlineStr">
        <is>
          <t>INLAY-CHERRY</t>
        </is>
      </c>
      <c r="B15" s="3" t="inlineStr">
        <is>
          <t>Cherry inlay blank, 4/4</t>
        </is>
      </c>
      <c r="C15" s="3" t="inlineStr">
        <is>
          <t>V1+V2+V3+V4</t>
        </is>
      </c>
      <c r="D15" s="3" t="inlineStr">
        <is>
          <t>All</t>
        </is>
      </c>
      <c r="E15" s="3" t="inlineStr">
        <is>
          <t>1</t>
        </is>
      </c>
      <c r="F15" s="3" t="inlineStr">
        <is>
          <t>BdFt</t>
        </is>
      </c>
      <c r="G15" s="3" t="inlineStr">
        <is>
          <t>9.00</t>
        </is>
      </c>
      <c r="H15" s="3" t="inlineStr">
        <is>
          <t>9.00</t>
        </is>
      </c>
      <c r="I15" s="3" t="inlineStr">
        <is>
          <t>N</t>
        </is>
      </c>
      <c r="J15" s="3" t="inlineStr">
        <is>
          <t>Accent contrast</t>
        </is>
      </c>
    </row>
    <row r="16">
      <c r="A16" s="3" t="inlineStr">
        <is>
          <t>GLUE-BLOCK-WALNUT</t>
        </is>
      </c>
      <c r="B16" s="3" t="inlineStr">
        <is>
          <t>Walnut triangular glue block</t>
        </is>
      </c>
      <c r="C16" s="3" t="inlineStr">
        <is>
          <t>V1+V2+V3+V4</t>
        </is>
      </c>
      <c r="D16" s="3" t="inlineStr">
        <is>
          <t>All</t>
        </is>
      </c>
      <c r="E16" s="3" t="inlineStr">
        <is>
          <t>8</t>
        </is>
      </c>
      <c r="F16" s="3" t="inlineStr">
        <is>
          <t>each</t>
        </is>
      </c>
      <c r="G16" s="3" t="inlineStr">
        <is>
          <t>0.50</t>
        </is>
      </c>
      <c r="H16" s="3" t="inlineStr">
        <is>
          <t>4.00</t>
        </is>
      </c>
      <c r="I16" s="3" t="inlineStr">
        <is>
          <t>Y</t>
        </is>
      </c>
      <c r="J16" s="3" t="inlineStr">
        <is>
          <t>3/4 in stock; ripped 1 in x 1 in x panel-height triangle; 8 per box</t>
        </is>
      </c>
    </row>
    <row r="17">
      <c r="A17" s="3" t="inlineStr">
        <is>
          <t>JOINT-V4-SPLINE</t>
        </is>
      </c>
      <c r="B17" s="3" t="inlineStr">
        <is>
          <t>Maple spline stock, 1/8 in</t>
        </is>
      </c>
      <c r="C17" s="3" t="inlineStr">
        <is>
          <t>V4</t>
        </is>
      </c>
      <c r="D17" s="3" t="inlineStr">
        <is>
          <t>All</t>
        </is>
      </c>
      <c r="E17" s="3" t="inlineStr">
        <is>
          <t>4</t>
        </is>
      </c>
      <c r="F17" s="3" t="inlineStr">
        <is>
          <t>each</t>
        </is>
      </c>
      <c r="G17" s="3" t="inlineStr">
        <is>
          <t>2.50</t>
        </is>
      </c>
      <c r="H17" s="3" t="inlineStr">
        <is>
          <t>10.00</t>
        </is>
      </c>
      <c r="I17" s="3" t="inlineStr">
        <is>
          <t>Y</t>
        </is>
      </c>
      <c r="J17" s="3" t="inlineStr">
        <is>
          <t>For miter+spline corners; contrasting wood</t>
        </is>
      </c>
    </row>
    <row r="18">
      <c r="A18" s="3" t="inlineStr">
        <is>
          <t>SNARE-GUITAR-STR</t>
        </is>
      </c>
      <c r="B18" s="3" t="inlineStr">
        <is>
          <t>Guitar strings (steel, set of 6)</t>
        </is>
      </c>
      <c r="C18" s="3" t="inlineStr">
        <is>
          <t>V1+V2+V3+V4</t>
        </is>
      </c>
      <c r="D18" s="3" t="inlineStr">
        <is>
          <t>All</t>
        </is>
      </c>
      <c r="E18" s="3" t="inlineStr">
        <is>
          <t>1</t>
        </is>
      </c>
      <c r="F18" s="3" t="inlineStr">
        <is>
          <t>set</t>
        </is>
      </c>
      <c r="G18" s="3" t="inlineStr">
        <is>
          <t>9.00</t>
        </is>
      </c>
      <c r="H18" s="3" t="inlineStr">
        <is>
          <t>9.00</t>
        </is>
      </c>
      <c r="I18" s="3" t="inlineStr">
        <is>
          <t>Y</t>
        </is>
      </c>
      <c r="J18" s="3" t="inlineStr">
        <is>
          <t>Use 3-4 strings; D'Addario or equivalent; .009 to .020 gauge mix</t>
        </is>
      </c>
    </row>
    <row r="19">
      <c r="A19" s="3" t="inlineStr">
        <is>
          <t>SNARE-TUNERS</t>
        </is>
      </c>
      <c r="B19" s="3" t="inlineStr">
        <is>
          <t>Guitar tuner pegs, 3+3 set</t>
        </is>
      </c>
      <c r="C19" s="3" t="inlineStr">
        <is>
          <t>V1+V2+V3+V4</t>
        </is>
      </c>
      <c r="D19" s="3" t="inlineStr">
        <is>
          <t>All</t>
        </is>
      </c>
      <c r="E19" s="3" t="inlineStr">
        <is>
          <t>3</t>
        </is>
      </c>
      <c r="F19" s="3" t="inlineStr">
        <is>
          <t>each</t>
        </is>
      </c>
      <c r="G19" s="3" t="inlineStr">
        <is>
          <t>4.50</t>
        </is>
      </c>
      <c r="H19" s="3" t="inlineStr">
        <is>
          <t>13.50</t>
        </is>
      </c>
      <c r="I19" s="3" t="inlineStr">
        <is>
          <t>Y</t>
        </is>
      </c>
      <c r="J19" s="3" t="inlineStr">
        <is>
          <t>For adjustable snare; or use single-action tuner block</t>
        </is>
      </c>
    </row>
    <row r="20">
      <c r="A20" s="3" t="inlineStr">
        <is>
          <t>SNARE-MOUNT-BLOCK</t>
        </is>
      </c>
      <c r="B20" s="3" t="inlineStr">
        <is>
          <t>Maple snare mount block, angled 8-12 deg</t>
        </is>
      </c>
      <c r="C20" s="3" t="inlineStr">
        <is>
          <t>V1+V2+V3+V4</t>
        </is>
      </c>
      <c r="D20" s="3" t="inlineStr">
        <is>
          <t>All</t>
        </is>
      </c>
      <c r="E20" s="3" t="inlineStr">
        <is>
          <t>1</t>
        </is>
      </c>
      <c r="F20" s="3" t="inlineStr">
        <is>
          <t>each</t>
        </is>
      </c>
      <c r="G20" s="3" t="inlineStr">
        <is>
          <t>3.00</t>
        </is>
      </c>
      <c r="H20" s="3" t="inlineStr">
        <is>
          <t>3.00</t>
        </is>
      </c>
      <c r="I20" s="3" t="inlineStr">
        <is>
          <t>Y</t>
        </is>
      </c>
      <c r="J20" s="3" t="inlineStr">
        <is>
          <t>Cut in shop from offcut maple</t>
        </is>
      </c>
    </row>
    <row r="21">
      <c r="A21" s="3" t="inlineStr">
        <is>
          <t>SNARE-WIRE-ALT</t>
        </is>
      </c>
      <c r="B21" s="3" t="inlineStr">
        <is>
          <t>Snare-drum wires, 13 in (option C alternative)</t>
        </is>
      </c>
      <c r="C21" s="3" t="inlineStr">
        <is>
          <t>alt-C</t>
        </is>
      </c>
      <c r="D21" s="3" t="inlineStr">
        <is>
          <t>All</t>
        </is>
      </c>
      <c r="E21" s="3" t="inlineStr">
        <is>
          <t>1</t>
        </is>
      </c>
      <c r="F21" s="3" t="inlineStr">
        <is>
          <t>each</t>
        </is>
      </c>
      <c r="G21" s="3" t="inlineStr">
        <is>
          <t>12.00</t>
        </is>
      </c>
      <c r="H21" s="3" t="inlineStr">
        <is>
          <t>12.00</t>
        </is>
      </c>
      <c r="I21" s="3" t="inlineStr">
        <is>
          <t>N</t>
        </is>
      </c>
      <c r="J21" s="3" t="inlineStr">
        <is>
          <t>OPTIONAL alternative to guitar-string snare</t>
        </is>
      </c>
    </row>
    <row r="22">
      <c r="A22" s="3" t="inlineStr">
        <is>
          <t>HW-SCREW-BRASS</t>
        </is>
      </c>
      <c r="B22" s="3" t="inlineStr">
        <is>
          <t>#6 x 3/4 in brass flathead screw, slotted</t>
        </is>
      </c>
      <c r="C22" s="3" t="inlineStr">
        <is>
          <t>V1+V2+V3+V4</t>
        </is>
      </c>
      <c r="D22" s="3" t="inlineStr">
        <is>
          <t>All</t>
        </is>
      </c>
      <c r="E22" s="3" t="inlineStr">
        <is>
          <t>20</t>
        </is>
      </c>
      <c r="F22" s="3" t="inlineStr">
        <is>
          <t>each</t>
        </is>
      </c>
      <c r="G22" s="3" t="inlineStr">
        <is>
          <t>0.30</t>
        </is>
      </c>
      <c r="H22" s="3" t="inlineStr">
        <is>
          <t>6.00</t>
        </is>
      </c>
      <c r="I22" s="3" t="inlineStr">
        <is>
          <t>Y</t>
        </is>
      </c>
      <c r="J22" s="3" t="inlineStr">
        <is>
          <t>For tapa attachment; spaced every 3 in around perimeter</t>
        </is>
      </c>
    </row>
    <row r="23">
      <c r="A23" s="3" t="inlineStr">
        <is>
          <t>HW-SCREW-DRYWALL</t>
        </is>
      </c>
      <c r="B23" s="3" t="inlineStr">
        <is>
          <t>#6 x 1-1/4 in drywall screw (lug-block alternative)</t>
        </is>
      </c>
      <c r="C23" s="3" t="inlineStr">
        <is>
          <t>V1+V2+V3+V4</t>
        </is>
      </c>
      <c r="D23" s="3" t="inlineStr">
        <is>
          <t>All</t>
        </is>
      </c>
      <c r="E23" s="3" t="inlineStr">
        <is>
          <t>8</t>
        </is>
      </c>
      <c r="F23" s="3" t="inlineStr">
        <is>
          <t>each</t>
        </is>
      </c>
      <c r="G23" s="3" t="inlineStr">
        <is>
          <t>0.10</t>
        </is>
      </c>
      <c r="H23" s="3" t="inlineStr">
        <is>
          <t>0.80</t>
        </is>
      </c>
      <c r="I23" s="3" t="inlineStr">
        <is>
          <t>N</t>
        </is>
      </c>
      <c r="J23" s="3" t="inlineStr">
        <is>
          <t>For internal glue-block attachment if not glued</t>
        </is>
      </c>
    </row>
    <row r="24">
      <c r="A24" s="3" t="inlineStr">
        <is>
          <t>HW-FOOT-RUBBER</t>
        </is>
      </c>
      <c r="B24" s="3" t="inlineStr">
        <is>
          <t>Self-adhesive rubber foot, 1/2 in tall</t>
        </is>
      </c>
      <c r="C24" s="3" t="inlineStr">
        <is>
          <t>V1+V2+V3+V4</t>
        </is>
      </c>
      <c r="D24" s="3" t="inlineStr">
        <is>
          <t>All</t>
        </is>
      </c>
      <c r="E24" s="3" t="inlineStr">
        <is>
          <t>4</t>
        </is>
      </c>
      <c r="F24" s="3" t="inlineStr">
        <is>
          <t>each</t>
        </is>
      </c>
      <c r="G24" s="3" t="inlineStr">
        <is>
          <t>0.50</t>
        </is>
      </c>
      <c r="H24" s="3" t="inlineStr">
        <is>
          <t>2.00</t>
        </is>
      </c>
      <c r="I24" s="3" t="inlineStr">
        <is>
          <t>Y</t>
        </is>
      </c>
      <c r="J24" s="3" t="inlineStr">
        <is>
          <t>Clear or black; under bottom panel for airflow</t>
        </is>
      </c>
    </row>
    <row r="25">
      <c r="A25" s="3" t="inlineStr">
        <is>
          <t>GLUE-TITEBOND3</t>
        </is>
      </c>
      <c r="B25" s="3" t="inlineStr">
        <is>
          <t>Titebond III wood glue, 16 oz</t>
        </is>
      </c>
      <c r="C25" s="3" t="inlineStr">
        <is>
          <t>V1+V2+V3+V4</t>
        </is>
      </c>
      <c r="D25" s="3" t="inlineStr">
        <is>
          <t>All</t>
        </is>
      </c>
      <c r="E25" s="3" t="inlineStr">
        <is>
          <t>1</t>
        </is>
      </c>
      <c r="F25" s="3" t="inlineStr">
        <is>
          <t>bottle</t>
        </is>
      </c>
      <c r="G25" s="3" t="inlineStr">
        <is>
          <t>18.00</t>
        </is>
      </c>
      <c r="H25" s="3" t="inlineStr">
        <is>
          <t>18.00</t>
        </is>
      </c>
      <c r="I25" s="3" t="inlineStr">
        <is>
          <t>Y</t>
        </is>
      </c>
      <c r="J25" s="3" t="inlineStr">
        <is>
          <t>Waterproof; for body panel glue-up</t>
        </is>
      </c>
    </row>
    <row r="26">
      <c r="A26" s="3" t="inlineStr">
        <is>
          <t>FINISH-TUNG</t>
        </is>
      </c>
      <c r="B26" s="3" t="inlineStr">
        <is>
          <t>Tung oil, 16 oz</t>
        </is>
      </c>
      <c r="C26" s="3" t="inlineStr">
        <is>
          <t>V1+V2+V3+V4</t>
        </is>
      </c>
      <c r="D26" s="3" t="inlineStr">
        <is>
          <t>All</t>
        </is>
      </c>
      <c r="E26" s="3" t="inlineStr">
        <is>
          <t>1</t>
        </is>
      </c>
      <c r="F26" s="3" t="inlineStr">
        <is>
          <t>bottle</t>
        </is>
      </c>
      <c r="G26" s="3" t="inlineStr">
        <is>
          <t>16.00</t>
        </is>
      </c>
      <c r="H26" s="3" t="inlineStr">
        <is>
          <t>16.00</t>
        </is>
      </c>
      <c r="I26" s="3" t="inlineStr">
        <is>
          <t>Y</t>
        </is>
      </c>
      <c r="J26" s="3" t="inlineStr">
        <is>
          <t>Tapa finish — natural feel, no varnish</t>
        </is>
      </c>
    </row>
    <row r="27">
      <c r="A27" s="3" t="inlineStr">
        <is>
          <t>FINISH-POLY</t>
        </is>
      </c>
      <c r="B27" s="3" t="inlineStr">
        <is>
          <t>Satin polyurethane, 1 qt</t>
        </is>
      </c>
      <c r="C27" s="3" t="inlineStr">
        <is>
          <t>V1+V2+V3+V4</t>
        </is>
      </c>
      <c r="D27" s="3" t="inlineStr">
        <is>
          <t>All</t>
        </is>
      </c>
      <c r="E27" s="3" t="inlineStr">
        <is>
          <t>1</t>
        </is>
      </c>
      <c r="F27" s="3" t="inlineStr">
        <is>
          <t>can</t>
        </is>
      </c>
      <c r="G27" s="3" t="inlineStr">
        <is>
          <t>18.00</t>
        </is>
      </c>
      <c r="H27" s="3" t="inlineStr">
        <is>
          <t>18.00</t>
        </is>
      </c>
      <c r="I27" s="3" t="inlineStr">
        <is>
          <t>Y</t>
        </is>
      </c>
      <c r="J27" s="3" t="inlineStr">
        <is>
          <t>Body finish — durable seat surface</t>
        </is>
      </c>
    </row>
    <row r="28">
      <c r="A28" s="3" t="inlineStr">
        <is>
          <t>ABRASIVE-SET</t>
        </is>
      </c>
      <c r="B28" s="3" t="inlineStr">
        <is>
          <t>Sandpaper set 80-220 grit</t>
        </is>
      </c>
      <c r="C28" s="3" t="inlineStr">
        <is>
          <t>V1+V2+V3+V4</t>
        </is>
      </c>
      <c r="D28" s="3" t="inlineStr">
        <is>
          <t>All</t>
        </is>
      </c>
      <c r="E28" s="3" t="inlineStr">
        <is>
          <t>1</t>
        </is>
      </c>
      <c r="F28" s="3" t="inlineStr">
        <is>
          <t>set</t>
        </is>
      </c>
      <c r="G28" s="3" t="inlineStr">
        <is>
          <t>15.00</t>
        </is>
      </c>
      <c r="H28" s="3" t="inlineStr">
        <is>
          <t>15.00</t>
        </is>
      </c>
      <c r="I28" s="3" t="inlineStr">
        <is>
          <t>Y</t>
        </is>
      </c>
      <c r="J28" s="3" t="inlineStr">
        <is>
          <t>Random-orbit + hand sheets</t>
        </is>
      </c>
    </row>
    <row r="29">
      <c r="A29" s="3" t="inlineStr">
        <is>
          <t>CNC-BIT-TBN</t>
        </is>
      </c>
      <c r="B29" s="3" t="inlineStr">
        <is>
          <t>Tapered ball-nose bit, 12.4 deg, 1/4 in shank</t>
        </is>
      </c>
      <c r="C29" s="3" t="inlineStr">
        <is>
          <t>V1+V2+V3+V4</t>
        </is>
      </c>
      <c r="D29" s="3" t="inlineStr">
        <is>
          <t>All</t>
        </is>
      </c>
      <c r="E29" s="3" t="inlineStr">
        <is>
          <t>1</t>
        </is>
      </c>
      <c r="F29" s="3" t="inlineStr">
        <is>
          <t>each</t>
        </is>
      </c>
      <c r="G29" s="3" t="inlineStr">
        <is>
          <t>32.00</t>
        </is>
      </c>
      <c r="H29" s="3" t="inlineStr">
        <is>
          <t>32.00</t>
        </is>
      </c>
      <c r="I29" s="3" t="inlineStr">
        <is>
          <t>Y</t>
        </is>
      </c>
      <c r="J29" s="3" t="inlineStr">
        <is>
          <t>For inlay pocket + insert; carbide; covers 5+ inlay panels</t>
        </is>
      </c>
    </row>
    <row r="30">
      <c r="A30" s="3" t="inlineStr">
        <is>
          <t>CNC-BIT-FINGER</t>
        </is>
      </c>
      <c r="B30" s="3" t="inlineStr">
        <is>
          <t>Straight-flute spiral bit, 1/2 in (V1 finger joint)</t>
        </is>
      </c>
      <c r="C30" s="3" t="inlineStr">
        <is>
          <t>V1</t>
        </is>
      </c>
      <c r="D30" s="3" t="inlineStr">
        <is>
          <t>Standard</t>
        </is>
      </c>
      <c r="E30" s="3" t="inlineStr">
        <is>
          <t>1</t>
        </is>
      </c>
      <c r="F30" s="3" t="inlineStr">
        <is>
          <t>each</t>
        </is>
      </c>
      <c r="G30" s="3" t="inlineStr">
        <is>
          <t>28.00</t>
        </is>
      </c>
      <c r="H30" s="3" t="inlineStr">
        <is>
          <t>28.00</t>
        </is>
      </c>
      <c r="I30" s="3" t="inlineStr">
        <is>
          <t>Y</t>
        </is>
      </c>
      <c r="J30" s="3" t="inlineStr">
        <is>
          <t>For finger-joint pockets if CNC route</t>
        </is>
      </c>
    </row>
    <row r="31">
      <c r="A31" s="3" t="inlineStr">
        <is>
          <t>CNC-BIT-DOVETAIL</t>
        </is>
      </c>
      <c r="B31" s="3" t="inlineStr">
        <is>
          <t>Half-blind dovetail bit, 14 deg (V2)</t>
        </is>
      </c>
      <c r="C31" s="3" t="inlineStr">
        <is>
          <t>V2</t>
        </is>
      </c>
      <c r="D31" s="3" t="inlineStr">
        <is>
          <t>Standard</t>
        </is>
      </c>
      <c r="E31" s="3" t="inlineStr">
        <is>
          <t>1</t>
        </is>
      </c>
      <c r="F31" s="3" t="inlineStr">
        <is>
          <t>each</t>
        </is>
      </c>
      <c r="G31" s="3" t="inlineStr">
        <is>
          <t>35.00</t>
        </is>
      </c>
      <c r="H31" s="3" t="inlineStr">
        <is>
          <t>35.00</t>
        </is>
      </c>
      <c r="I31" s="3" t="inlineStr">
        <is>
          <t>N</t>
        </is>
      </c>
      <c r="J31" s="3" t="inlineStr">
        <is>
          <t>V2 only</t>
        </is>
      </c>
    </row>
    <row r="32">
      <c r="A32" s="3" t="inlineStr"/>
      <c r="B32" s="3" t="inlineStr">
        <is>
          <t>ESTIMATED TOTAL — Standard prototype V1 finger-joint + snare B (no Bass/Compact panels)</t>
        </is>
      </c>
      <c r="C32" s="3" t="inlineStr"/>
      <c r="D32" s="3" t="inlineStr"/>
      <c r="E32" s="3" t="inlineStr"/>
      <c r="F32" s="3" t="inlineStr"/>
      <c r="G32" s="3" t="inlineStr"/>
      <c r="H32" s="3" t="inlineStr">
        <is>
          <t>205.50</t>
        </is>
      </c>
      <c r="I32" s="3" t="inlineStr"/>
      <c r="J32" s="3" t="inlineStr">
        <is>
          <t>Walnut + tapa + back + glue-blocks + snare + screws + tuners + glue + finish + abrasives + TBN bit + finger bit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32" customWidth="1" min="3" max="3"/>
    <col width="18" customWidth="1" min="4" max="4"/>
    <col width="12" customWidth="1" min="5" max="5"/>
    <col width="12" customWidth="1" min="6" max="6"/>
    <col width="10" customWidth="1" min="7" max="7"/>
    <col width="10" customWidth="1" min="8" max="8"/>
    <col width="14" customWidth="1" min="9" max="9"/>
    <col width="16" customWidth="1" min="10" max="10"/>
    <col width="36" customWidth="1" min="11" max="11"/>
  </cols>
  <sheetData>
    <row r="1">
      <c r="A1" s="2" t="inlineStr">
        <is>
          <t>member</t>
        </is>
      </c>
      <c r="B1" s="2" t="inlineStr">
        <is>
          <t>variant</t>
        </is>
      </c>
      <c r="C1" s="2" t="inlineStr">
        <is>
          <t>target</t>
        </is>
      </c>
      <c r="D1" s="2" t="inlineStr">
        <is>
          <t>parameter</t>
        </is>
      </c>
      <c r="E1" s="2" t="inlineStr">
        <is>
          <t>predicted_value</t>
        </is>
      </c>
      <c r="F1" s="2" t="inlineStr">
        <is>
          <t>measured_value</t>
        </is>
      </c>
      <c r="G1" s="2" t="inlineStr">
        <is>
          <t>unit</t>
        </is>
      </c>
      <c r="H1" s="2" t="inlineStr">
        <is>
          <t>cents_error</t>
        </is>
      </c>
      <c r="I1" s="2" t="inlineStr">
        <is>
          <t>measurement_date</t>
        </is>
      </c>
      <c r="J1" s="2" t="inlineStr">
        <is>
          <t>instrument</t>
        </is>
      </c>
      <c r="K1" s="2" t="inlineStr">
        <is>
          <t>notes</t>
        </is>
      </c>
    </row>
    <row r="2">
      <c r="A2" s="3" t="inlineStr">
        <is>
          <t>Compact</t>
        </is>
      </c>
      <c r="B2" s="3" t="inlineStr">
        <is>
          <t>V1</t>
        </is>
      </c>
      <c r="C2" s="3" t="inlineStr">
        <is>
          <t>Helmholtz cavity fundamental</t>
        </is>
      </c>
      <c r="D2" s="3" t="inlineStr">
        <is>
          <t>frequency</t>
        </is>
      </c>
      <c r="E2" s="3" t="inlineStr">
        <is>
          <t>107</t>
        </is>
      </c>
      <c r="F2" s="3" t="inlineStr"/>
      <c r="G2" s="3" t="inlineStr">
        <is>
          <t>Hz</t>
        </is>
      </c>
      <c r="H2" s="3" t="inlineStr"/>
      <c r="I2" s="3" t="inlineStr"/>
      <c r="J2" s="3" t="inlineStr">
        <is>
          <t>Korg OT-120 + REW</t>
        </is>
      </c>
      <c r="K2" s="3" t="inlineStr">
        <is>
          <t>Predicted f_H using c=343 m/s, end correction = 1.7r; corresponds to G#2/A2 region</t>
        </is>
      </c>
    </row>
    <row r="3">
      <c r="A3" s="3" t="inlineStr">
        <is>
          <t>Compact</t>
        </is>
      </c>
      <c r="B3" s="3" t="inlineStr">
        <is>
          <t>V1</t>
        </is>
      </c>
      <c r="C3" s="3" t="inlineStr">
        <is>
          <t>plate (1</t>
        </is>
      </c>
      <c r="D3" s="3" t="inlineStr">
        <is>
          <t>1) mode</t>
        </is>
      </c>
      <c r="E3" s="3" t="inlineStr">
        <is>
          <t>frequency</t>
        </is>
      </c>
      <c r="F3" s="3" t="inlineStr">
        <is>
          <t>107</t>
        </is>
      </c>
      <c r="G3" s="3" t="inlineStr"/>
      <c r="H3" s="3" t="inlineStr">
        <is>
          <t>Hz</t>
        </is>
      </c>
      <c r="I3" s="3" t="inlineStr"/>
      <c r="J3" s="3" t="inlineStr"/>
      <c r="K3" s="3" t="inlineStr">
        <is>
          <t>Korg OT-120 + REW</t>
        </is>
      </c>
      <c r="L3" s="3" t="inlineStr">
        <is>
          <t>Predicted; coupling to f_H is tight in Compact — coupled mode is the perceived bass</t>
        </is>
      </c>
    </row>
    <row r="4">
      <c r="A4" s="3" t="inlineStr">
        <is>
          <t>Compact</t>
        </is>
      </c>
      <c r="B4" s="3" t="inlineStr">
        <is>
          <t>V1</t>
        </is>
      </c>
      <c r="C4" s="3" t="inlineStr">
        <is>
          <t>coupled bass mode (perceived)</t>
        </is>
      </c>
      <c r="D4" s="3" t="inlineStr">
        <is>
          <t>frequency</t>
        </is>
      </c>
      <c r="E4" s="3" t="inlineStr">
        <is>
          <t>107</t>
        </is>
      </c>
      <c r="F4" s="3" t="inlineStr"/>
      <c r="G4" s="3" t="inlineStr">
        <is>
          <t>Hz</t>
        </is>
      </c>
      <c r="H4" s="3" t="inlineStr"/>
      <c r="I4" s="3" t="inlineStr"/>
      <c r="J4" s="3" t="inlineStr">
        <is>
          <t>Korg OT-120 + REW</t>
        </is>
      </c>
      <c r="K4" s="3" t="inlineStr">
        <is>
          <t>Perceived 'thump' pitch; expect ±10 Hz from prediction</t>
        </is>
      </c>
    </row>
    <row r="5">
      <c r="A5" s="3" t="inlineStr">
        <is>
          <t>Standard</t>
        </is>
      </c>
      <c r="B5" s="3" t="inlineStr">
        <is>
          <t>V1</t>
        </is>
      </c>
      <c r="C5" s="3" t="inlineStr">
        <is>
          <t>Helmholtz cavity fundamental</t>
        </is>
      </c>
      <c r="D5" s="3" t="inlineStr">
        <is>
          <t>frequency</t>
        </is>
      </c>
      <c r="E5" s="3" t="inlineStr">
        <is>
          <t>96</t>
        </is>
      </c>
      <c r="F5" s="3" t="inlineStr"/>
      <c r="G5" s="3" t="inlineStr">
        <is>
          <t>Hz</t>
        </is>
      </c>
      <c r="H5" s="3" t="inlineStr"/>
      <c r="I5" s="3" t="inlineStr"/>
      <c r="J5" s="3" t="inlineStr">
        <is>
          <t>Korg OT-120 + REW</t>
        </is>
      </c>
      <c r="K5" s="3" t="inlineStr">
        <is>
          <t>Predicted f_H; corresponds to G2 region</t>
        </is>
      </c>
    </row>
    <row r="6">
      <c r="A6" s="3" t="inlineStr">
        <is>
          <t>Standard</t>
        </is>
      </c>
      <c r="B6" s="3" t="inlineStr">
        <is>
          <t>V1</t>
        </is>
      </c>
      <c r="C6" s="3" t="inlineStr">
        <is>
          <t>plate (1</t>
        </is>
      </c>
      <c r="D6" s="3" t="inlineStr">
        <is>
          <t>1) mode</t>
        </is>
      </c>
      <c r="E6" s="3" t="inlineStr">
        <is>
          <t>frequency</t>
        </is>
      </c>
      <c r="F6" s="3" t="inlineStr">
        <is>
          <t>84</t>
        </is>
      </c>
      <c r="G6" s="3" t="inlineStr"/>
      <c r="H6" s="3" t="inlineStr">
        <is>
          <t>Hz</t>
        </is>
      </c>
      <c r="I6" s="3" t="inlineStr"/>
      <c r="J6" s="3" t="inlineStr"/>
      <c r="K6" s="3" t="inlineStr">
        <is>
          <t>Korg OT-120 + REW</t>
        </is>
      </c>
      <c r="L6" s="3" t="inlineStr">
        <is>
          <t>Predicted plate fundamental; Standard has ~2 semitone offset between plate and cavity</t>
        </is>
      </c>
    </row>
    <row r="7">
      <c r="A7" s="3" t="inlineStr">
        <is>
          <t>Standard</t>
        </is>
      </c>
      <c r="B7" s="3" t="inlineStr">
        <is>
          <t>V1</t>
        </is>
      </c>
      <c r="C7" s="3" t="inlineStr">
        <is>
          <t>coupled bass mode (perceived)</t>
        </is>
      </c>
      <c r="D7" s="3" t="inlineStr">
        <is>
          <t>frequency</t>
        </is>
      </c>
      <c r="E7" s="3" t="inlineStr">
        <is>
          <t>90</t>
        </is>
      </c>
      <c r="F7" s="3" t="inlineStr"/>
      <c r="G7" s="3" t="inlineStr">
        <is>
          <t>Hz</t>
        </is>
      </c>
      <c r="H7" s="3" t="inlineStr"/>
      <c r="I7" s="3" t="inlineStr"/>
      <c r="J7" s="3" t="inlineStr">
        <is>
          <t>Korg OT-120 + REW</t>
        </is>
      </c>
      <c r="K7" s="3" t="inlineStr">
        <is>
          <t>Predicted; midpoint of plate and cavity if coupling is moderate</t>
        </is>
      </c>
    </row>
    <row r="8">
      <c r="A8" s="3" t="inlineStr">
        <is>
          <t>Standard</t>
        </is>
      </c>
      <c r="B8" s="3" t="inlineStr">
        <is>
          <t>V2</t>
        </is>
      </c>
      <c r="C8" s="3" t="inlineStr">
        <is>
          <t>Helmholtz cavity fundamental</t>
        </is>
      </c>
      <c r="D8" s="3" t="inlineStr">
        <is>
          <t>frequency</t>
        </is>
      </c>
      <c r="E8" s="3" t="inlineStr">
        <is>
          <t>96</t>
        </is>
      </c>
      <c r="F8" s="3" t="inlineStr"/>
      <c r="G8" s="3" t="inlineStr">
        <is>
          <t>Hz</t>
        </is>
      </c>
      <c r="H8" s="3" t="inlineStr"/>
      <c r="I8" s="3" t="inlineStr"/>
      <c r="J8" s="3" t="inlineStr">
        <is>
          <t>Korg OT-120 + REW</t>
        </is>
      </c>
      <c r="K8" s="3" t="inlineStr"/>
    </row>
    <row r="9">
      <c r="A9" s="3" t="inlineStr">
        <is>
          <t>Standard</t>
        </is>
      </c>
      <c r="B9" s="3" t="inlineStr">
        <is>
          <t>V3</t>
        </is>
      </c>
      <c r="C9" s="3" t="inlineStr">
        <is>
          <t>Helmholtz cavity fundamental</t>
        </is>
      </c>
      <c r="D9" s="3" t="inlineStr">
        <is>
          <t>frequency</t>
        </is>
      </c>
      <c r="E9" s="3" t="inlineStr">
        <is>
          <t>96</t>
        </is>
      </c>
      <c r="F9" s="3" t="inlineStr"/>
      <c r="G9" s="3" t="inlineStr">
        <is>
          <t>Hz</t>
        </is>
      </c>
      <c r="H9" s="3" t="inlineStr"/>
      <c r="I9" s="3" t="inlineStr"/>
      <c r="J9" s="3" t="inlineStr">
        <is>
          <t>Korg OT-120 + REW</t>
        </is>
      </c>
      <c r="K9" s="3" t="inlineStr"/>
    </row>
    <row r="10">
      <c r="A10" s="3" t="inlineStr">
        <is>
          <t>Standard</t>
        </is>
      </c>
      <c r="B10" s="3" t="inlineStr">
        <is>
          <t>V4</t>
        </is>
      </c>
      <c r="C10" s="3" t="inlineStr">
        <is>
          <t>Helmholtz cavity fundamental</t>
        </is>
      </c>
      <c r="D10" s="3" t="inlineStr">
        <is>
          <t>frequency</t>
        </is>
      </c>
      <c r="E10" s="3" t="inlineStr">
        <is>
          <t>96</t>
        </is>
      </c>
      <c r="F10" s="3" t="inlineStr"/>
      <c r="G10" s="3" t="inlineStr">
        <is>
          <t>Hz</t>
        </is>
      </c>
      <c r="H10" s="3" t="inlineStr"/>
      <c r="I10" s="3" t="inlineStr"/>
      <c r="J10" s="3" t="inlineStr">
        <is>
          <t>Korg OT-120 + REW</t>
        </is>
      </c>
      <c r="K10" s="3" t="inlineStr"/>
    </row>
    <row r="11">
      <c r="A11" s="3" t="inlineStr">
        <is>
          <t>Bass</t>
        </is>
      </c>
      <c r="B11" s="3" t="inlineStr">
        <is>
          <t>V1</t>
        </is>
      </c>
      <c r="C11" s="3" t="inlineStr">
        <is>
          <t>Helmholtz cavity fundamental</t>
        </is>
      </c>
      <c r="D11" s="3" t="inlineStr">
        <is>
          <t>frequency</t>
        </is>
      </c>
      <c r="E11" s="3" t="inlineStr">
        <is>
          <t>77</t>
        </is>
      </c>
      <c r="F11" s="3" t="inlineStr"/>
      <c r="G11" s="3" t="inlineStr">
        <is>
          <t>Hz</t>
        </is>
      </c>
      <c r="H11" s="3" t="inlineStr"/>
      <c r="I11" s="3" t="inlineStr"/>
      <c r="J11" s="3" t="inlineStr">
        <is>
          <t>Korg OT-120 + REW</t>
        </is>
      </c>
      <c r="K11" s="3" t="inlineStr">
        <is>
          <t>Predicted f_H; corresponds to D#2/E2 region</t>
        </is>
      </c>
    </row>
    <row r="12">
      <c r="A12" s="3" t="inlineStr">
        <is>
          <t>Bass</t>
        </is>
      </c>
      <c r="B12" s="3" t="inlineStr">
        <is>
          <t>V1</t>
        </is>
      </c>
      <c r="C12" s="3" t="inlineStr">
        <is>
          <t>plate (1</t>
        </is>
      </c>
      <c r="D12" s="3" t="inlineStr">
        <is>
          <t>1) mode</t>
        </is>
      </c>
      <c r="E12" s="3" t="inlineStr">
        <is>
          <t>frequency</t>
        </is>
      </c>
      <c r="F12" s="3" t="inlineStr">
        <is>
          <t>60</t>
        </is>
      </c>
      <c r="G12" s="3" t="inlineStr"/>
      <c r="H12" s="3" t="inlineStr">
        <is>
          <t>Hz</t>
        </is>
      </c>
      <c r="I12" s="3" t="inlineStr"/>
      <c r="J12" s="3" t="inlineStr"/>
      <c r="K12" s="3" t="inlineStr">
        <is>
          <t>Korg OT-120 + REW</t>
        </is>
      </c>
      <c r="L12" s="3" t="inlineStr">
        <is>
          <t>Plate is ~5 semitones below cavity → cavity dominates the bass voice</t>
        </is>
      </c>
    </row>
    <row r="13">
      <c r="A13" s="3" t="inlineStr">
        <is>
          <t>Bass</t>
        </is>
      </c>
      <c r="B13" s="3" t="inlineStr">
        <is>
          <t>V1</t>
        </is>
      </c>
      <c r="C13" s="3" t="inlineStr">
        <is>
          <t>coupled bass mode (perceived)</t>
        </is>
      </c>
      <c r="D13" s="3" t="inlineStr">
        <is>
          <t>frequency</t>
        </is>
      </c>
      <c r="E13" s="3" t="inlineStr">
        <is>
          <t>77</t>
        </is>
      </c>
      <c r="F13" s="3" t="inlineStr"/>
      <c r="G13" s="3" t="inlineStr">
        <is>
          <t>Hz</t>
        </is>
      </c>
      <c r="H13" s="3" t="inlineStr"/>
      <c r="I13" s="3" t="inlineStr"/>
      <c r="J13" s="3" t="inlineStr">
        <is>
          <t>Korg OT-120 + REW</t>
        </is>
      </c>
      <c r="K13" s="3" t="inlineStr">
        <is>
          <t>Bass member is cavity-dominant; expect perceived pitch near f_H</t>
        </is>
      </c>
    </row>
    <row r="14">
      <c r="A14" s="3" t="inlineStr">
        <is>
          <t>Standard</t>
        </is>
      </c>
      <c r="B14" s="3" t="inlineStr">
        <is>
          <t>V1</t>
        </is>
      </c>
      <c r="C14" s="3" t="inlineStr">
        <is>
          <t>slap-vs-bass spectrum delta</t>
        </is>
      </c>
      <c r="D14" s="3" t="inlineStr">
        <is>
          <t>1 kHz energy delta</t>
        </is>
      </c>
      <c r="E14" s="3" t="inlineStr">
        <is>
          <t>5</t>
        </is>
      </c>
      <c r="F14" s="3" t="inlineStr"/>
      <c r="G14" s="3" t="inlineStr">
        <is>
          <t>dB</t>
        </is>
      </c>
      <c r="H14" s="3" t="inlineStr"/>
      <c r="I14" s="3" t="inlineStr"/>
      <c r="J14" s="3" t="inlineStr">
        <is>
          <t>REW</t>
        </is>
      </c>
      <c r="K14" s="3" t="inlineStr">
        <is>
          <t>Slap (corner strike) should be ≥ +5 dB at 1 kHz vs centre strike</t>
        </is>
      </c>
    </row>
    <row r="15">
      <c r="A15" s="3" t="inlineStr">
        <is>
          <t>Standard</t>
        </is>
      </c>
      <c r="B15" s="3" t="inlineStr">
        <is>
          <t>V1</t>
        </is>
      </c>
      <c r="C15" s="3" t="inlineStr">
        <is>
          <t>sustain T60 (bass voice)</t>
        </is>
      </c>
      <c r="D15" s="3" t="inlineStr">
        <is>
          <t>RT decay -60 dB</t>
        </is>
      </c>
      <c r="E15" s="3" t="inlineStr">
        <is>
          <t>0.45</t>
        </is>
      </c>
      <c r="F15" s="3" t="inlineStr"/>
      <c r="G15" s="3" t="inlineStr">
        <is>
          <t>seconds</t>
        </is>
      </c>
      <c r="H15" s="3" t="inlineStr"/>
      <c r="I15" s="3" t="inlineStr"/>
      <c r="J15" s="3" t="inlineStr">
        <is>
          <t>REW</t>
        </is>
      </c>
      <c r="K15" s="3" t="inlineStr">
        <is>
          <t>Acceptance band 0.30-0.55 s; longer = boomy, shorter = dry</t>
        </is>
      </c>
    </row>
    <row r="16">
      <c r="A16" s="3" t="inlineStr">
        <is>
          <t>Standard</t>
        </is>
      </c>
      <c r="B16" s="3" t="inlineStr">
        <is>
          <t>V1</t>
        </is>
      </c>
      <c r="C16" s="3" t="inlineStr">
        <is>
          <t>snare buzz onset velocity</t>
        </is>
      </c>
      <c r="D16" s="3" t="inlineStr">
        <is>
          <t>subjective</t>
        </is>
      </c>
      <c r="E16" s="3" t="inlineStr">
        <is>
          <t>medium</t>
        </is>
      </c>
      <c r="F16" s="3" t="inlineStr"/>
      <c r="G16" s="3" t="inlineStr">
        <is>
          <t>1-5</t>
        </is>
      </c>
      <c r="H16" s="3" t="inlineStr"/>
      <c r="I16" s="3" t="inlineStr"/>
      <c r="J16" s="3" t="inlineStr">
        <is>
          <t>Korg OT-120</t>
        </is>
      </c>
      <c r="K16" s="3" t="inlineStr">
        <is>
          <t>Should engage at moderate (m) finger strikes; not at light (l)</t>
        </is>
      </c>
    </row>
    <row r="17">
      <c r="A17" s="3" t="inlineStr">
        <is>
          <t>All</t>
        </is>
      </c>
      <c r="B17" s="3" t="inlineStr">
        <is>
          <t>All</t>
        </is>
      </c>
      <c r="C17" s="3" t="inlineStr">
        <is>
          <t>tapa screw torque uniformity</t>
        </is>
      </c>
      <c r="D17" s="3" t="inlineStr">
        <is>
          <t>4-corner inch-lb</t>
        </is>
      </c>
      <c r="E17" s="3" t="inlineStr">
        <is>
          <t>3.0</t>
        </is>
      </c>
      <c r="F17" s="3" t="inlineStr"/>
      <c r="G17" s="3" t="inlineStr">
        <is>
          <t>in-lb</t>
        </is>
      </c>
      <c r="H17" s="3" t="inlineStr"/>
      <c r="I17" s="3" t="inlineStr"/>
      <c r="J17" s="3" t="inlineStr">
        <is>
          <t>torque screwdriver</t>
        </is>
      </c>
      <c r="K17" s="3" t="inlineStr">
        <is>
          <t>±0.5 in-lb across all screws — drives plate (1,1) consistency</t>
        </is>
      </c>
    </row>
    <row r="18">
      <c r="A18" s="3" t="inlineStr">
        <is>
          <t>All</t>
        </is>
      </c>
      <c r="B18" s="3" t="inlineStr">
        <is>
          <t>All</t>
        </is>
      </c>
      <c r="C18" s="3" t="inlineStr">
        <is>
          <t>bearing-edge / tapa fit</t>
        </is>
      </c>
      <c r="D18" s="3" t="inlineStr">
        <is>
          <t>4-tap variation</t>
        </is>
      </c>
      <c r="E18" s="3" t="inlineStr">
        <is>
          <t>0</t>
        </is>
      </c>
      <c r="F18" s="3" t="inlineStr"/>
      <c r="G18" s="3" t="inlineStr">
        <is>
          <t>cents</t>
        </is>
      </c>
      <c r="H18" s="3" t="inlineStr"/>
      <c r="I18" s="3" t="inlineStr"/>
      <c r="J18" s="3" t="inlineStr">
        <is>
          <t>Korg OT-120</t>
        </is>
      </c>
      <c r="K18" s="3" t="inlineStr">
        <is>
          <t>Tap each tapa quadrant; ±10 cents acceptance — non-uniform = uneven screw torque</t>
        </is>
      </c>
    </row>
    <row r="19">
      <c r="A19" s="3" t="inlineStr">
        <is>
          <t>All</t>
        </is>
      </c>
      <c r="B19" s="3" t="inlineStr">
        <is>
          <t>All</t>
        </is>
      </c>
      <c r="C19" s="3" t="inlineStr">
        <is>
          <t>internal cavity volume</t>
        </is>
      </c>
      <c r="D19" s="3" t="inlineStr">
        <is>
          <t>measured (water displacement</t>
        </is>
      </c>
      <c r="E19" s="3" t="inlineStr">
        <is>
          <t xml:space="preserve"> dry-fit)</t>
        </is>
      </c>
      <c r="F19" s="3" t="inlineStr">
        <is>
          <t>1846.7</t>
        </is>
      </c>
      <c r="G19" s="3" t="inlineStr"/>
      <c r="H19" s="3" t="inlineStr">
        <is>
          <t>cubic_inches</t>
        </is>
      </c>
      <c r="I19" s="3" t="inlineStr"/>
      <c r="J19" s="3" t="inlineStr"/>
      <c r="K19" s="3" t="inlineStr">
        <is>
          <t>calipers</t>
        </is>
      </c>
      <c r="L19" s="3" t="inlineStr">
        <is>
          <t>Standard target; Compact 1307; Bass 3242</t>
        </is>
      </c>
    </row>
    <row r="20">
      <c r="A20" s="3" t="inlineStr">
        <is>
          <t>All</t>
        </is>
      </c>
      <c r="B20" s="3" t="inlineStr">
        <is>
          <t>All</t>
        </is>
      </c>
      <c r="C20" s="3" t="inlineStr">
        <is>
          <t>sound-hole diameter actual</t>
        </is>
      </c>
      <c r="D20" s="3" t="inlineStr">
        <is>
          <t>measured</t>
        </is>
      </c>
      <c r="E20" s="3" t="inlineStr">
        <is>
          <t>4.500</t>
        </is>
      </c>
      <c r="F20" s="3" t="inlineStr"/>
      <c r="G20" s="3" t="inlineStr">
        <is>
          <t>inches</t>
        </is>
      </c>
      <c r="H20" s="3" t="inlineStr"/>
      <c r="I20" s="3" t="inlineStr"/>
      <c r="J20" s="3" t="inlineStr">
        <is>
          <t>calipers</t>
        </is>
      </c>
      <c r="K20" s="3" t="inlineStr">
        <is>
          <t>±0.020 in; deburr both sides</t>
        </is>
      </c>
    </row>
    <row r="21">
      <c r="A21" s="3" t="inlineStr">
        <is>
          <t>All</t>
        </is>
      </c>
      <c r="B21" s="3" t="inlineStr">
        <is>
          <t>All</t>
        </is>
      </c>
      <c r="C21" s="3" t="inlineStr">
        <is>
          <t>tapa flatness</t>
        </is>
      </c>
      <c r="D21" s="3" t="inlineStr">
        <is>
          <t xml:space="preserve"> before mount</t>
        </is>
      </c>
      <c r="E21" s="3" t="inlineStr">
        <is>
          <t>deflection at centre 0.5 lb load</t>
        </is>
      </c>
      <c r="F21" s="3" t="inlineStr">
        <is>
          <t>0</t>
        </is>
      </c>
      <c r="G21" s="3" t="inlineStr"/>
      <c r="H21" s="3" t="inlineStr">
        <is>
          <t>inches</t>
        </is>
      </c>
      <c r="I21" s="3" t="inlineStr"/>
      <c r="J21" s="3" t="inlineStr"/>
      <c r="K21" s="3" t="inlineStr">
        <is>
          <t>dial indicator</t>
        </is>
      </c>
      <c r="L21" s="3" t="inlineStr">
        <is>
          <t>&lt;0.030 in deflection at 0.5 lb point load — qualitative; reject if dimples visible</t>
        </is>
      </c>
    </row>
    <row r="22">
      <c r="A22" s="3" t="inlineStr">
        <is>
          <t>All</t>
        </is>
      </c>
      <c r="B22" s="3" t="inlineStr">
        <is>
          <t>All</t>
        </is>
      </c>
      <c r="C22" s="3" t="inlineStr">
        <is>
          <t>glue-block fit visual</t>
        </is>
      </c>
      <c r="D22" s="3" t="inlineStr">
        <is>
          <t>visual inspection</t>
        </is>
      </c>
      <c r="E22" s="3" t="inlineStr">
        <is>
          <t>pass</t>
        </is>
      </c>
      <c r="F22" s="3" t="inlineStr"/>
      <c r="G22" s="3" t="inlineStr">
        <is>
          <t>pass/fail</t>
        </is>
      </c>
      <c r="H22" s="3" t="inlineStr"/>
      <c r="I22" s="3" t="inlineStr"/>
      <c r="J22" s="3" t="inlineStr">
        <is>
          <t>visual</t>
        </is>
      </c>
      <c r="K22" s="3" t="inlineStr">
        <is>
          <t>All 8 corners; no gaps &gt; 1/64 in</t>
        </is>
      </c>
    </row>
    <row r="23">
      <c r="A23" s="3" t="inlineStr">
        <is>
          <t>All</t>
        </is>
      </c>
      <c r="B23" s="3" t="inlineStr">
        <is>
          <t>All</t>
        </is>
      </c>
      <c r="C23" s="3" t="inlineStr">
        <is>
          <t>finger-joint gap visual (V1)</t>
        </is>
      </c>
      <c r="D23" s="3" t="inlineStr">
        <is>
          <t>visual inspection</t>
        </is>
      </c>
      <c r="E23" s="3" t="inlineStr">
        <is>
          <t>0</t>
        </is>
      </c>
      <c r="F23" s="3" t="inlineStr"/>
      <c r="G23" s="3" t="inlineStr">
        <is>
          <t>inches</t>
        </is>
      </c>
      <c r="H23" s="3" t="inlineStr"/>
      <c r="I23" s="3" t="inlineStr"/>
      <c r="J23" s="3" t="inlineStr">
        <is>
          <t>feeler gauge</t>
        </is>
      </c>
      <c r="K23" s="3" t="inlineStr">
        <is>
          <t>&lt;= 0.005 in acceptance</t>
        </is>
      </c>
    </row>
    <row r="24">
      <c r="A24" s="3" t="inlineStr">
        <is>
          <t>All</t>
        </is>
      </c>
      <c r="B24" s="3" t="inlineStr">
        <is>
          <t>All</t>
        </is>
      </c>
      <c r="C24" s="3" t="inlineStr">
        <is>
          <t>dovetail gap visual (V2)</t>
        </is>
      </c>
      <c r="D24" s="3" t="inlineStr">
        <is>
          <t>visual inspection</t>
        </is>
      </c>
      <c r="E24" s="3" t="inlineStr">
        <is>
          <t>0</t>
        </is>
      </c>
      <c r="F24" s="3" t="inlineStr"/>
      <c r="G24" s="3" t="inlineStr">
        <is>
          <t>inches</t>
        </is>
      </c>
      <c r="H24" s="3" t="inlineStr"/>
      <c r="I24" s="3" t="inlineStr"/>
      <c r="J24" s="3" t="inlineStr">
        <is>
          <t>feeler gauge</t>
        </is>
      </c>
      <c r="K24" s="3" t="inlineStr">
        <is>
          <t>&lt;= 0.005 in acceptance</t>
        </is>
      </c>
    </row>
    <row r="25">
      <c r="A25" s="3" t="inlineStr">
        <is>
          <t>All</t>
        </is>
      </c>
      <c r="B25" s="3" t="inlineStr">
        <is>
          <t>All</t>
        </is>
      </c>
      <c r="C25" s="3" t="inlineStr">
        <is>
          <t>spline glue-line visual (V4)</t>
        </is>
      </c>
      <c r="D25" s="3" t="inlineStr">
        <is>
          <t>visual inspection</t>
        </is>
      </c>
      <c r="E25" s="3" t="inlineStr">
        <is>
          <t>0</t>
        </is>
      </c>
      <c r="F25" s="3" t="inlineStr"/>
      <c r="G25" s="3" t="inlineStr">
        <is>
          <t>inches</t>
        </is>
      </c>
      <c r="H25" s="3" t="inlineStr"/>
      <c r="I25" s="3" t="inlineStr"/>
      <c r="J25" s="3" t="inlineStr">
        <is>
          <t>feeler gauge</t>
        </is>
      </c>
      <c r="K25" s="3" t="inlineStr">
        <is>
          <t>&lt;= 0.005 in acceptance</t>
        </is>
      </c>
    </row>
    <row r="26">
      <c r="A26" s="3" t="inlineStr">
        <is>
          <t>All</t>
        </is>
      </c>
      <c r="B26" s="3" t="inlineStr">
        <is>
          <t>All</t>
        </is>
      </c>
      <c r="C26" s="3" t="inlineStr">
        <is>
          <t>inlay flush</t>
        </is>
      </c>
      <c r="D26" s="3" t="inlineStr">
        <is>
          <t>surface step measurement</t>
        </is>
      </c>
      <c r="E26" s="3" t="inlineStr">
        <is>
          <t>0</t>
        </is>
      </c>
      <c r="F26" s="3" t="inlineStr"/>
      <c r="G26" s="3" t="inlineStr">
        <is>
          <t>inches</t>
        </is>
      </c>
      <c r="H26" s="3" t="inlineStr"/>
      <c r="I26" s="3" t="inlineStr"/>
      <c r="J26" s="3" t="inlineStr">
        <is>
          <t>straightedge + feeler</t>
        </is>
      </c>
      <c r="K26" s="3" t="inlineStr">
        <is>
          <t>Post-flush-sand; &lt;= 0.002 in step at any point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2026-05-07T15:51:35Z</dcterms:created>
  <dcterms:modified xmlns:dcterms="http://purl.org/dc/terms/" xmlns:xsi="http://www.w3.org/2001/XMLSchema-instance" xsi:type="dcterms:W3CDTF">2026-05-07T15:51:35Z</dcterms:modified>
</cp:coreProperties>
</file>