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20" windowWidth="57840" windowHeight="31920" tabRatio="600" firstSheet="41" autoFilterDateGrouping="1"/>
  </bookViews>
  <sheets>
    <sheet xmlns:r="http://schemas.openxmlformats.org/officeDocument/2006/relationships" name="Cajón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22">
    <numFmt numFmtId="164" formatCode="0.0"/>
    <numFmt numFmtId="165" formatCode="0.000"/>
    <numFmt numFmtId="166" formatCode="#,##0.000"/>
    <numFmt numFmtId="167" formatCode="0.0000"/>
    <numFmt numFmtId="168" formatCode="&quot;$&quot;#,##0.00"/>
    <numFmt numFmtId="169" formatCode="m/d"/>
    <numFmt numFmtId="170" formatCode="m/d/yy"/>
    <numFmt numFmtId="171" formatCode="#\ ##/##"/>
    <numFmt numFmtId="172" formatCode="#\ ###/###"/>
    <numFmt numFmtId="173" formatCode="0.000000"/>
    <numFmt numFmtId="174" formatCode="\+0.000;\-0.000;0.000"/>
    <numFmt numFmtId="175" formatCode="\+0.0%;\-0.0%;0.0%"/>
    <numFmt numFmtId="176" formatCode="\+0.0;\-0.0;&quot;0.0&quot;"/>
    <numFmt numFmtId="177" formatCode="\+0.00;\-0.00;&quot;0.00&quot;"/>
    <numFmt numFmtId="178" formatCode="0.00000"/>
    <numFmt numFmtId="179" formatCode="0.0%"/>
    <numFmt numFmtId="180" formatCode="#,##0.0"/>
    <numFmt numFmtId="181" formatCode="0.0&quot;%&quot;"/>
    <numFmt numFmtId="182" formatCode="0.0&quot;°&quot;"/>
    <numFmt numFmtId="183" formatCode="0.00&quot;°&quot;"/>
    <numFmt numFmtId="184" formatCode="0.000&quot;&quot;"/>
    <numFmt numFmtId="185" formatCode="0.0&quot;&quot;"/>
  </numFmts>
  <fonts count="90">
    <font>
      <name val="Arial"/>
      <color rgb="FF000000"/>
      <sz val="10"/>
    </font>
    <font>
      <name val="Arial"/>
      <b val="1"/>
      <sz val="10"/>
    </font>
    <font>
      <name val="Arial"/>
      <sz val="10"/>
    </font>
    <font>
      <name val="Arial"/>
      <sz val="10"/>
    </font>
    <font>
      <name val="Arial"/>
      <sz val="10"/>
    </font>
    <font>
      <name val="Arial"/>
      <color rgb="FF1155CC"/>
      <sz val="10"/>
      <u val="single"/>
    </font>
    <font>
      <name val="Arial"/>
      <color rgb="FF0000FF"/>
      <sz val="10"/>
      <u val="single"/>
    </font>
    <font>
      <name val="Arial"/>
      <b val="1"/>
      <sz val="10"/>
    </font>
    <font>
      <name val="Inconsolata"/>
      <sz val="10"/>
    </font>
    <font>
      <name val="Arial"/>
      <b val="1"/>
      <color rgb="FFFFFFFF"/>
      <sz val="10"/>
    </font>
    <font>
      <name val="Arial"/>
      <color rgb="FFFFFFFF"/>
      <sz val="10"/>
    </font>
    <font>
      <name val="Arial"/>
      <b val="1"/>
      <color rgb="FF000000"/>
      <sz val="10"/>
    </font>
    <font>
      <name val="Arial"/>
      <b val="1"/>
      <color rgb="FF000000"/>
      <sz val="14"/>
    </font>
    <font>
      <name val="Arial"/>
      <color rgb="FFC0C0C0"/>
      <sz val="10"/>
    </font>
    <font>
      <name val="Arial"/>
      <i val="1"/>
      <color rgb="FFC0C0C0"/>
      <sz val="10"/>
    </font>
    <font>
      <name val="Arial"/>
      <color rgb="FF969696"/>
      <sz val="10"/>
    </font>
    <font>
      <name val="Arial"/>
      <b val="1"/>
      <color rgb="FF969696"/>
      <sz val="10"/>
    </font>
    <font>
      <name val="Arial"/>
      <b val="1"/>
      <color rgb="FF993366"/>
      <sz val="10"/>
    </font>
    <font>
      <name val="Arial"/>
      <color rgb="FF993366"/>
      <sz val="10"/>
    </font>
    <font>
      <name val="Arial"/>
      <color rgb="FF000000"/>
      <sz val="10"/>
    </font>
    <font>
      <name val="Arial"/>
      <color rgb="FF0000FF"/>
      <sz val="10"/>
    </font>
    <font>
      <name val="Arial"/>
      <b val="1"/>
      <color rgb="FF0000FF"/>
      <sz val="10"/>
    </font>
    <font>
      <name val="Arial"/>
      <color rgb="FF666666"/>
      <sz val="10"/>
    </font>
    <font>
      <name val="Arial"/>
      <i val="1"/>
      <color rgb="FF666666"/>
      <sz val="10"/>
    </font>
    <font>
      <name val="Arial"/>
      <b val="1"/>
      <color rgb="FFFFFFFF"/>
      <sz val="12"/>
    </font>
    <font>
      <name val="Arial"/>
      <b val="1"/>
      <color rgb="FF000000"/>
      <sz val="11"/>
    </font>
    <font>
      <name val="Arial"/>
      <i val="1"/>
      <color rgb="FF666666"/>
      <sz val="9"/>
    </font>
    <font>
      <name val="Arial"/>
      <color rgb="FF006400"/>
      <sz val="10"/>
    </font>
    <font>
      <name val="Arial"/>
      <b val="1"/>
      <color rgb="FF006400"/>
      <sz val="10"/>
    </font>
    <font>
      <name val="Arial"/>
      <color rgb="FFCC0000"/>
      <sz val="10"/>
    </font>
    <font>
      <name val="Arial"/>
      <color rgb="FF333333"/>
      <sz val="9"/>
    </font>
    <font>
      <name val="Arial"/>
      <b val="1"/>
      <color rgb="FF1F4E79"/>
      <sz val="14"/>
    </font>
    <font>
      <name val="Arial"/>
      <color rgb="FF1F4E79"/>
      <sz val="10"/>
    </font>
    <font>
      <name val="Arial"/>
      <b val="1"/>
      <color rgb="FF1F4E79"/>
      <sz val="12"/>
    </font>
    <font>
      <name val="Arial"/>
      <b val="1"/>
      <color rgb="FF1F4E79"/>
      <sz val="10"/>
    </font>
    <font>
      <name val="Arial"/>
      <b val="1"/>
      <color rgb="FF000000"/>
      <sz val="12"/>
    </font>
    <font>
      <name val="Arial"/>
      <b val="1"/>
      <i val="1"/>
      <color rgb="FF666666"/>
      <sz val="10"/>
    </font>
    <font>
      <name val="Arial"/>
      <color rgb="FF999999"/>
      <sz val="10"/>
    </font>
    <font>
      <name val="Arial"/>
      <i val="1"/>
      <color rgb="FF999999"/>
      <sz val="9"/>
    </font>
    <font>
      <name val="Arial"/>
      <color rgb="FF2E75B6"/>
      <sz val="10"/>
    </font>
    <font>
      <name val="Arial"/>
      <b val="1"/>
      <color rgb="FF2E75B6"/>
      <sz val="10"/>
    </font>
    <font>
      <name val="Arial"/>
      <color rgb="FF5B9BD5"/>
      <sz val="10"/>
    </font>
    <font>
      <name val="Arial"/>
      <b val="1"/>
      <color rgb="FF5B9BD5"/>
      <sz val="10"/>
    </font>
    <font>
      <name val="Arial"/>
      <color rgb="FF9DC3E6"/>
      <sz val="10"/>
    </font>
    <font>
      <name val="Arial"/>
      <b val="1"/>
      <color rgb="FF9DC3E6"/>
      <sz val="10"/>
    </font>
    <font>
      <name val="Arial"/>
      <b val="1"/>
      <i val="1"/>
      <color rgb="FF1F4E79"/>
      <sz val="9"/>
    </font>
    <font>
      <name val="Arial"/>
      <i val="1"/>
      <color rgb="FF000000"/>
      <sz val="10"/>
    </font>
    <font>
      <name val="Arial"/>
      <color rgb="FF000000"/>
      <sz val="9"/>
    </font>
    <font>
      <name val="Arial"/>
      <b val="1"/>
      <color rgb="FFCC4125"/>
      <sz val="10"/>
    </font>
    <font>
      <name val="Arial"/>
      <b val="1"/>
      <i val="1"/>
      <color rgb="FF999999"/>
      <sz val="9"/>
    </font>
    <font>
      <name val="Arial"/>
      <b val="1"/>
      <color rgb="FF990000"/>
      <sz val="10"/>
    </font>
    <font>
      <name val="Arial"/>
      <b val="1"/>
      <color rgb="FF000000"/>
      <sz val="9"/>
    </font>
    <font>
      <name val="Arial"/>
      <b val="1"/>
      <color rgb="FFCC0000"/>
      <sz val="10"/>
    </font>
    <font>
      <name val="Arial"/>
      <i val="1"/>
      <color rgb="FF999999"/>
      <sz val="10"/>
    </font>
    <font>
      <name val="Arial"/>
      <color rgb="FF0000CC"/>
      <sz val="10"/>
    </font>
    <font>
      <name val="Arial"/>
      <b val="1"/>
      <color rgb="FF0000CC"/>
      <sz val="10"/>
    </font>
    <font>
      <name val="Arial"/>
      <i val="1"/>
      <color rgb="FF0000FF"/>
      <sz val="9"/>
    </font>
    <font>
      <name val="Tahoma"/>
      <charset val="1"/>
      <color indexed="81"/>
      <sz val="9"/>
    </font>
    <font>
      <name val="Tahoma"/>
      <charset val="1"/>
      <b val="1"/>
      <color indexed="81"/>
      <sz val="9"/>
    </font>
    <font>
      <name val="Arial"/>
      <b val="1"/>
      <color rgb="FF999999"/>
      <sz val="9"/>
    </font>
    <font>
      <name val="Arial"/>
      <b val="1"/>
      <color rgb="FFCC0000"/>
      <sz val="9"/>
    </font>
    <font>
      <name val="Arial"/>
      <color rgb="FFCC0000"/>
      <sz val="9"/>
    </font>
    <font>
      <name val="Arial"/>
      <b val="1"/>
      <i val="1"/>
      <color rgb="FF666666"/>
      <sz val="9"/>
    </font>
    <font>
      <name val="Arial"/>
      <b val="1"/>
      <color rgb="FF000000"/>
      <sz val="16"/>
    </font>
    <font>
      <name val="Arial"/>
      <color rgb="FF555555"/>
      <sz val="10"/>
    </font>
    <font>
      <name val="Arial"/>
      <i val="1"/>
      <color rgb="FF555555"/>
      <sz val="10"/>
    </font>
    <font>
      <name val="Arial"/>
      <b val="1"/>
      <color rgb="FFFFFFFF"/>
      <sz val="11"/>
    </font>
    <font>
      <name val="Arial"/>
      <color rgb="FF008000"/>
      <sz val="10"/>
    </font>
    <font>
      <name val="Arial"/>
      <color rgb="FFFF0000"/>
      <sz val="10"/>
    </font>
    <font>
      <name val="Arial"/>
      <b val="1"/>
      <color rgb="FFFF0000"/>
      <sz val="10"/>
    </font>
    <font>
      <name val="Arial"/>
      <b val="1"/>
      <color rgb="FF555555"/>
      <sz val="10"/>
    </font>
    <font>
      <name val="Arial"/>
      <b val="1"/>
      <i val="1"/>
      <color rgb="FF555555"/>
      <sz val="10"/>
    </font>
    <font>
      <name val="Arial"/>
      <i val="1"/>
      <color rgb="FFFF0000"/>
      <sz val="10"/>
    </font>
    <font>
      <name val="Arial"/>
      <color rgb="FFFF8C00"/>
      <sz val="10"/>
    </font>
    <font>
      <name val="Arial"/>
      <i val="1"/>
      <color rgb="FF888888"/>
      <sz val="9"/>
    </font>
    <font>
      <name val="Arial"/>
      <b val="1"/>
      <color rgb="FF333333"/>
      <sz val="10"/>
    </font>
    <font>
      <name val="Arial"/>
      <b val="1"/>
      <color rgb="FF006600"/>
      <sz val="10"/>
    </font>
    <font>
      <name val="Arial"/>
      <b val="1"/>
      <i val="1"/>
      <color rgb="FFFFFFFF"/>
      <sz val="11"/>
    </font>
    <font>
      <name val="Arial"/>
      <i val="1"/>
      <color rgb="FF008000"/>
      <sz val="10"/>
    </font>
    <font>
      <name val="Arial"/>
      <b val="1"/>
      <i val="1"/>
      <color rgb="FF008000"/>
      <sz val="10"/>
    </font>
    <font>
      <name val="Arial"/>
      <i val="1"/>
      <color rgb="FF7030A0"/>
      <sz val="10"/>
    </font>
    <font>
      <name val="Arial"/>
      <i val="1"/>
      <color rgb="FF548235"/>
      <sz val="10"/>
    </font>
    <font>
      <name val="Consolas"/>
      <color rgb="FF000000"/>
      <sz val="9"/>
    </font>
    <font>
      <name val="Consolas"/>
      <i val="1"/>
      <color rgb="FF4472C4"/>
      <sz val="9"/>
    </font>
    <font>
      <name val="Consolas"/>
      <b val="1"/>
      <color rgb="FFFFFFFF"/>
      <sz val="11"/>
    </font>
    <font>
      <name val="Arial"/>
      <b val="1"/>
      <color rgb="FFFFFFFF"/>
      <sz val="14"/>
    </font>
    <font>
      <name val="Arial"/>
      <i val="1"/>
      <color rgb="FF5C2D91"/>
      <sz val="10"/>
    </font>
    <font>
      <name val="Arial"/>
      <b val="1"/>
      <i val="1"/>
      <color rgb="FF5C2D91"/>
      <sz val="10"/>
    </font>
    <font>
      <name val="Arial"/>
      <b val="1"/>
      <i val="1"/>
      <color rgb="FFFFFFFF"/>
      <sz val="14"/>
    </font>
    <font>
      <name val="Arial"/>
      <family val="2"/>
      <color rgb="FF000000"/>
      <sz val="12"/>
    </font>
  </fonts>
  <fills count="90">
    <fill>
      <patternFill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FFFFFF"/>
        <bgColor rgb="FFFFFFFF"/>
      </patternFill>
    </fill>
    <fill>
      <patternFill patternType="solid">
        <fgColor rgb="FF6FA8DC"/>
        <bgColor rgb="FF6FA8DC"/>
      </patternFill>
    </fill>
    <fill>
      <patternFill patternType="solid">
        <fgColor rgb="FFD5A6BD"/>
        <bgColor rgb="FFD5A6BD"/>
      </patternFill>
    </fill>
    <fill>
      <patternFill patternType="solid">
        <fgColor rgb="FF93C47D"/>
        <bgColor rgb="FF93C47D"/>
      </patternFill>
    </fill>
    <fill>
      <patternFill patternType="solid">
        <fgColor rgb="FFC0C0C0"/>
        <bgColor rgb="FFC0C0C0"/>
      </patternFill>
    </fill>
    <fill>
      <patternFill patternType="solid">
        <fgColor rgb="FFFFD966"/>
        <bgColor rgb="FFFFD966"/>
      </patternFill>
    </fill>
    <fill>
      <patternFill patternType="solid">
        <fgColor rgb="FFCC99FF"/>
        <bgColor rgb="FFCC99FF"/>
      </patternFill>
    </fill>
    <fill>
      <patternFill patternType="solid">
        <fgColor rgb="FFF6B26B"/>
        <bgColor rgb="FFF6B26B"/>
      </patternFill>
    </fill>
    <fill>
      <patternFill patternType="solid">
        <fgColor rgb="FFCCFFFF"/>
        <bgColor rgb="FFCCFFFF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B7B7B7"/>
        <bgColor rgb="FFB7B7B7"/>
      </patternFill>
    </fill>
    <fill>
      <patternFill patternType="solid">
        <fgColor rgb="FF999999"/>
        <bgColor rgb="FF999999"/>
      </patternFill>
    </fill>
    <fill>
      <patternFill patternType="solid">
        <fgColor rgb="FF6AA84F"/>
        <bgColor rgb="FF6AA84F"/>
      </patternFill>
    </fill>
    <fill>
      <patternFill patternType="solid">
        <fgColor rgb="FFFCF305"/>
        <bgColor rgb="FFFCF305"/>
      </patternFill>
    </fill>
    <fill>
      <patternFill patternType="solid">
        <fgColor rgb="FFC9DAF8"/>
        <bgColor rgb="FFC9DAF8"/>
      </patternFill>
    </fill>
    <fill>
      <patternFill patternType="solid">
        <fgColor rgb="FFC27BA0"/>
        <bgColor rgb="FFC27BA0"/>
      </patternFill>
    </fill>
    <fill>
      <patternFill patternType="solid">
        <fgColor rgb="FFA64D79"/>
        <bgColor rgb="FFA64D79"/>
      </patternFill>
    </fill>
    <fill>
      <patternFill patternType="solid">
        <fgColor rgb="FF38761D"/>
        <bgColor rgb="FF38761D"/>
      </patternFill>
    </fill>
    <fill>
      <patternFill patternType="solid">
        <fgColor rgb="FF00FF00"/>
        <bgColor rgb="FF00FF00"/>
      </patternFill>
    </fill>
    <fill>
      <patternFill patternType="solid">
        <fgColor rgb="FF4A86E8"/>
        <bgColor rgb="FF4A86E8"/>
      </patternFill>
    </fill>
    <fill>
      <patternFill patternType="solid">
        <fgColor rgb="FFBF9000"/>
        <bgColor rgb="FFBF9000"/>
      </patternFill>
    </fill>
    <fill>
      <patternFill patternType="solid">
        <fgColor rgb="FFFFFF00"/>
        <bgColor rgb="FFFFFF00"/>
      </patternFill>
    </fill>
    <fill>
      <patternFill patternType="solid">
        <fgColor rgb="FF1FB714"/>
        <bgColor rgb="FF1FB714"/>
      </patternFill>
    </fill>
    <fill>
      <patternFill patternType="solid">
        <fgColor rgb="FFFF0000"/>
        <bgColor rgb="FFFF0000"/>
      </patternFill>
    </fill>
    <fill>
      <patternFill patternType="solid">
        <fgColor rgb="FFFF00FF"/>
        <bgColor rgb="FFFF00FF"/>
      </patternFill>
    </fill>
    <fill>
      <patternFill patternType="solid">
        <fgColor rgb="FF76A5AF"/>
        <bgColor rgb="FF76A5AF"/>
      </patternFill>
    </fill>
    <fill>
      <patternFill patternType="solid">
        <fgColor rgb="FF6D9EEB"/>
        <bgColor rgb="FF6D9EEB"/>
      </patternFill>
    </fill>
    <fill>
      <patternFill patternType="solid">
        <fgColor rgb="FFCC4125"/>
        <bgColor rgb="FFCC4125"/>
      </patternFill>
    </fill>
    <fill>
      <patternFill patternType="solid">
        <fgColor rgb="FFE06666"/>
        <bgColor rgb="FFE06666"/>
      </patternFill>
    </fill>
    <fill>
      <patternFill patternType="solid">
        <fgColor rgb="FFD9EAD3"/>
        <bgColor rgb="FFD9EAD3"/>
      </patternFill>
    </fill>
    <fill>
      <patternFill patternType="solid">
        <fgColor rgb="FFFFCC99"/>
        <bgColor rgb="FFFFCC99"/>
      </patternFill>
    </fill>
    <fill>
      <patternFill patternType="solid">
        <fgColor rgb="FF000090"/>
        <bgColor rgb="FF000090"/>
      </patternFill>
    </fill>
    <fill>
      <patternFill patternType="solid">
        <fgColor rgb="FF00CCFF"/>
        <bgColor rgb="FF00CCFF"/>
      </patternFill>
    </fill>
    <fill>
      <patternFill patternType="solid">
        <fgColor rgb="FFFFFF99"/>
        <bgColor rgb="FFFFFF99"/>
      </patternFill>
    </fill>
    <fill>
      <patternFill patternType="solid">
        <fgColor rgb="FFDD0806"/>
        <bgColor rgb="FFDD0806"/>
      </patternFill>
    </fill>
    <fill>
      <patternFill patternType="solid">
        <fgColor rgb="FF4600A5"/>
        <bgColor rgb="FF4600A5"/>
      </patternFill>
    </fill>
    <fill>
      <patternFill patternType="solid">
        <fgColor rgb="FF99CCFF"/>
        <bgColor rgb="FF99CCFF"/>
      </patternFill>
    </fill>
    <fill>
      <patternFill patternType="solid">
        <fgColor rgb="FF00ABEA"/>
        <bgColor rgb="FF00ABEA"/>
      </patternFill>
    </fill>
    <fill>
      <patternFill patternType="solid">
        <fgColor rgb="FF0000D4"/>
        <bgColor rgb="FF0000D4"/>
      </patternFill>
    </fill>
    <fill>
      <patternFill patternType="solid">
        <fgColor rgb="FF4A86E8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3C78D8"/>
        <bgColor rgb="FF3C78D8"/>
      </patternFill>
    </fill>
    <fill>
      <patternFill patternType="solid">
        <fgColor rgb="FF1C458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6E4F0"/>
        <bgColor indexed="64"/>
      </patternFill>
    </fill>
    <fill>
      <patternFill patternType="solid">
        <fgColor rgb="FF1F4E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F4CCCC"/>
        <bgColor indexed="64"/>
      </patternFill>
    </fill>
    <fill>
      <patternFill patternType="solid">
        <fgColor rgb="FFD5A6BD"/>
        <bgColor indexed="64"/>
      </patternFill>
    </fill>
    <fill>
      <patternFill patternType="solid">
        <fgColor rgb="FFD9D2E9"/>
        <bgColor indexed="64"/>
      </patternFill>
    </fill>
    <fill>
      <patternFill patternType="solid">
        <fgColor rgb="FFCFE2F3"/>
        <bgColor indexed="64"/>
      </patternFill>
    </fill>
    <fill>
      <patternFill patternType="solid">
        <fgColor rgb="FFE8D5E0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D5E8D4"/>
        <bgColor indexed="64"/>
      </patternFill>
    </fill>
    <fill>
      <patternFill patternType="solid">
        <fgColor rgb="FFE8F5E9"/>
        <bgColor indexed="64"/>
      </patternFill>
    </fill>
    <fill>
      <patternFill patternType="solid">
        <fgColor rgb="FFE3F2FD"/>
        <bgColor indexed="64"/>
      </patternFill>
    </fill>
    <fill>
      <patternFill patternType="solid">
        <fgColor rgb="FFE8D5E8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E6B8AF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548235"/>
        <bgColor indexed="64"/>
      </patternFill>
    </fill>
    <fill>
      <patternFill patternType="solid">
        <fgColor rgb="FFBF8F00"/>
        <bgColor indexed="64"/>
      </patternFill>
    </fill>
    <fill>
      <patternFill patternType="solid">
        <fgColor rgb="FFC55A1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2F5496"/>
        <bgColor indexed="64"/>
      </patternFill>
    </fill>
    <fill>
      <patternFill patternType="solid">
        <fgColor rgb="FF555555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E2D0F0"/>
        <bgColor indexed="64"/>
      </patternFill>
    </fill>
    <fill>
      <patternFill patternType="solid">
        <fgColor rgb="FF1F3864"/>
        <bgColor indexed="64"/>
      </patternFill>
    </fill>
    <fill>
      <patternFill patternType="solid">
        <fgColor rgb="FFE6D8C3"/>
        <bgColor indexed="64"/>
      </patternFill>
    </fill>
    <fill>
      <patternFill patternType="solid">
        <fgColor rgb="FF8B4513"/>
        <bgColor indexed="64"/>
      </patternFill>
    </fill>
    <fill>
      <patternFill patternType="solid">
        <fgColor rgb="FF2E75B6"/>
        <bgColor indexed="64"/>
      </patternFill>
    </fill>
    <fill>
      <patternFill patternType="solid">
        <fgColor rgb="FF1F3A5F"/>
        <bgColor indexed="64"/>
      </patternFill>
    </fill>
    <fill>
      <patternFill patternType="solid">
        <fgColor rgb="FF5C2D91"/>
        <bgColor indexed="64"/>
      </patternFill>
    </fill>
    <fill>
      <patternFill patternType="solid">
        <fgColor rgb="FFE5D6F2"/>
        <bgColor indexed="64"/>
      </patternFill>
    </fill>
  </fills>
  <borders count="6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/>
      <top style="thin">
        <color rgb="FFAAAAAA"/>
      </top>
      <bottom/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/>
      <top/>
      <bottom/>
      <diagonal/>
    </border>
    <border>
      <left/>
      <right/>
      <top/>
      <bottom/>
      <diagonal/>
    </border>
    <border>
      <left style="thin">
        <color rgb="FFAAAAAA"/>
      </left>
      <right/>
      <top/>
      <bottom style="thin">
        <color rgb="FFAAAAAA"/>
      </bottom>
      <diagonal/>
    </border>
    <border>
      <left/>
      <right/>
      <top/>
      <bottom style="thin">
        <color rgb="FFAAAAAA"/>
      </bottom>
      <diagonal/>
    </border>
    <border>
      <left/>
      <right style="thin">
        <color rgb="FFAAAAAA"/>
      </right>
      <top/>
      <bottom style="thin">
        <color rgb="FFAAAAAA"/>
      </bottom>
      <diagonal/>
    </border>
    <border>
      <left style="thin">
        <color rgb="FFAAAAAA"/>
      </left>
      <right style="thin">
        <color rgb="FFAAAAAA"/>
      </right>
      <top/>
      <bottom style="thin">
        <color rgb="FFAAAAAA"/>
      </bottom>
      <diagonal/>
    </border>
    <border>
      <left style="thin">
        <color rgb="FFAAAAAA"/>
      </left>
      <right/>
      <top/>
      <bottom/>
      <diagonal/>
    </border>
    <border>
      <left/>
      <right/>
      <top/>
      <bottom/>
      <diagonal/>
    </border>
    <border>
      <left style="thin">
        <color rgb="FFAAAAAA"/>
      </left>
      <right style="thin">
        <color rgb="FFAAAAAA"/>
      </right>
      <top/>
      <bottom/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/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/>
      <bottom style="thin">
        <color rgb="FFAAAAAA"/>
      </bottom>
      <diagonal/>
    </border>
    <border>
      <left/>
      <right/>
      <top style="thin">
        <color rgb="FFAAAAAA"/>
      </top>
      <bottom style="thin">
        <color rgb="FFAAAAAA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/>
      <bottom style="thin">
        <color rgb="FFAAAAAA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rgb="FFAAAAAA"/>
      </right>
      <top/>
      <bottom/>
      <diagonal/>
    </border>
  </borders>
  <cellStyleXfs count="2">
    <xf numFmtId="0" fontId="19" fillId="0" borderId="26"/>
    <xf numFmtId="0" fontId="19" fillId="0" borderId="26"/>
  </cellStyleXfs>
  <cellXfs count="850">
    <xf numFmtId="0" fontId="0" fillId="0" borderId="0" pivotButton="0" quotePrefix="0" xfId="0"/>
    <xf numFmtId="0" fontId="1" fillId="2" borderId="1" pivotButton="0" quotePrefix="0" xfId="0"/>
    <xf numFmtId="0" fontId="1" fillId="2" borderId="2" pivotButton="0" quotePrefix="0" xfId="0"/>
    <xf numFmtId="0" fontId="1" fillId="3" borderId="3" pivotButton="0" quotePrefix="0" xfId="0"/>
    <xf numFmtId="0" fontId="1" fillId="4" borderId="4" applyAlignment="1" pivotButton="0" quotePrefix="0" xfId="0">
      <alignment horizontal="left"/>
    </xf>
    <xf numFmtId="0" fontId="1" fillId="5" borderId="4" applyAlignment="1" pivotButton="0" quotePrefix="0" xfId="0">
      <alignment horizontal="left"/>
    </xf>
    <xf numFmtId="0" fontId="1" fillId="6" borderId="4" applyAlignment="1" pivotButton="0" quotePrefix="0" xfId="0">
      <alignment horizontal="left"/>
    </xf>
    <xf numFmtId="0" fontId="1" fillId="7" borderId="4" applyAlignment="1" pivotButton="0" quotePrefix="0" xfId="0">
      <alignment horizontal="left"/>
    </xf>
    <xf numFmtId="0" fontId="1" fillId="8" borderId="4" applyAlignment="1" pivotButton="0" quotePrefix="0" xfId="0">
      <alignment horizontal="left"/>
    </xf>
    <xf numFmtId="0" fontId="1" fillId="9" borderId="4" applyAlignment="1" pivotButton="0" quotePrefix="0" xfId="0">
      <alignment horizontal="left"/>
    </xf>
    <xf numFmtId="0" fontId="1" fillId="10" borderId="4" applyAlignment="1" pivotButton="0" quotePrefix="0" xfId="0">
      <alignment horizontal="left"/>
    </xf>
    <xf numFmtId="0" fontId="1" fillId="11" borderId="4" applyAlignment="1" pivotButton="0" quotePrefix="0" xfId="0">
      <alignment horizontal="left"/>
    </xf>
    <xf numFmtId="0" fontId="1" fillId="11" borderId="5" applyAlignment="1" pivotButton="0" quotePrefix="0" xfId="0">
      <alignment horizontal="left"/>
    </xf>
    <xf numFmtId="0" fontId="1" fillId="3" borderId="0" applyAlignment="1" pivotButton="0" quotePrefix="0" xfId="0">
      <alignment horizontal="left"/>
    </xf>
    <xf numFmtId="0" fontId="2" fillId="2" borderId="2" applyAlignment="1" pivotButton="0" quotePrefix="0" xfId="0">
      <alignment horizontal="center" wrapText="1"/>
    </xf>
    <xf numFmtId="0" fontId="2" fillId="3" borderId="6" pivotButton="0" quotePrefix="0" xfId="0"/>
    <xf numFmtId="0" fontId="3" fillId="3" borderId="0" applyAlignment="1" pivotButton="0" quotePrefix="0" xfId="0">
      <alignment horizontal="center" wrapText="1"/>
    </xf>
    <xf numFmtId="0" fontId="3" fillId="3" borderId="0" applyAlignment="1" pivotButton="0" quotePrefix="0" xfId="0">
      <alignment horizontal="left"/>
    </xf>
    <xf numFmtId="0" fontId="3" fillId="3" borderId="7" applyAlignment="1" pivotButton="0" quotePrefix="0" xfId="0">
      <alignment horizontal="left"/>
    </xf>
    <xf numFmtId="2" fontId="2" fillId="2" borderId="2" pivotButton="0" quotePrefix="0" xfId="0"/>
    <xf numFmtId="164" fontId="2" fillId="3" borderId="6" pivotButton="0" quotePrefix="0" xfId="0"/>
    <xf numFmtId="164" fontId="3" fillId="3" borderId="0" applyAlignment="1" pivotButton="0" quotePrefix="0" xfId="0">
      <alignment horizontal="left"/>
    </xf>
    <xf numFmtId="164" fontId="3" fillId="3" borderId="7" applyAlignment="1" pivotButton="0" quotePrefix="0" xfId="0">
      <alignment horizontal="left"/>
    </xf>
    <xf numFmtId="164" fontId="2" fillId="3" borderId="0" applyAlignment="1" pivotButton="0" quotePrefix="0" xfId="0">
      <alignment horizontal="left"/>
    </xf>
    <xf numFmtId="0" fontId="2" fillId="12" borderId="6" pivotButton="0" quotePrefix="0" xfId="0"/>
    <xf numFmtId="0" fontId="3" fillId="12" borderId="0" applyAlignment="1" pivotButton="0" quotePrefix="0" xfId="0">
      <alignment horizontal="left"/>
    </xf>
    <xf numFmtId="0" fontId="3" fillId="12" borderId="7" applyAlignment="1" pivotButton="0" quotePrefix="0" xfId="0">
      <alignment horizontal="left"/>
    </xf>
    <xf numFmtId="164" fontId="2" fillId="12" borderId="6" pivotButton="0" quotePrefix="0" xfId="0"/>
    <xf numFmtId="164" fontId="3" fillId="12" borderId="0" applyAlignment="1" pivotButton="0" quotePrefix="0" xfId="0">
      <alignment horizontal="left"/>
    </xf>
    <xf numFmtId="164" fontId="3" fillId="12" borderId="7" applyAlignment="1" pivotButton="0" quotePrefix="0" xfId="0">
      <alignment horizontal="left"/>
    </xf>
    <xf numFmtId="0" fontId="2" fillId="13" borderId="6" pivotButton="0" quotePrefix="0" xfId="0"/>
    <xf numFmtId="0" fontId="3" fillId="13" borderId="0" applyAlignment="1" pivotButton="0" quotePrefix="0" xfId="0">
      <alignment horizontal="left"/>
    </xf>
    <xf numFmtId="0" fontId="3" fillId="13" borderId="7" applyAlignment="1" pivotButton="0" quotePrefix="0" xfId="0">
      <alignment horizontal="left"/>
    </xf>
    <xf numFmtId="164" fontId="2" fillId="13" borderId="6" pivotButton="0" quotePrefix="0" xfId="0"/>
    <xf numFmtId="164" fontId="3" fillId="13" borderId="0" applyAlignment="1" pivotButton="0" quotePrefix="0" xfId="0">
      <alignment horizontal="left"/>
    </xf>
    <xf numFmtId="164" fontId="3" fillId="13" borderId="7" applyAlignment="1" pivotButton="0" quotePrefix="0" xfId="0">
      <alignment horizontal="left"/>
    </xf>
    <xf numFmtId="0" fontId="2" fillId="14" borderId="6" pivotButton="0" quotePrefix="0" xfId="0"/>
    <xf numFmtId="0" fontId="3" fillId="14" borderId="0" applyAlignment="1" pivotButton="0" quotePrefix="0" xfId="0">
      <alignment horizontal="left"/>
    </xf>
    <xf numFmtId="0" fontId="3" fillId="14" borderId="7" applyAlignment="1" pivotButton="0" quotePrefix="0" xfId="0">
      <alignment horizontal="left"/>
    </xf>
    <xf numFmtId="164" fontId="2" fillId="14" borderId="6" pivotButton="0" quotePrefix="0" xfId="0"/>
    <xf numFmtId="164" fontId="3" fillId="14" borderId="0" applyAlignment="1" pivotButton="0" quotePrefix="0" xfId="0">
      <alignment horizontal="left"/>
    </xf>
    <xf numFmtId="164" fontId="3" fillId="14" borderId="7" applyAlignment="1" pivotButton="0" quotePrefix="0" xfId="0">
      <alignment horizontal="left"/>
    </xf>
    <xf numFmtId="0" fontId="2" fillId="15" borderId="6" pivotButton="0" quotePrefix="0" xfId="0"/>
    <xf numFmtId="0" fontId="3" fillId="15" borderId="0" applyAlignment="1" pivotButton="0" quotePrefix="0" xfId="0">
      <alignment horizontal="left"/>
    </xf>
    <xf numFmtId="0" fontId="3" fillId="15" borderId="7" applyAlignment="1" pivotButton="0" quotePrefix="0" xfId="0">
      <alignment horizontal="left"/>
    </xf>
    <xf numFmtId="164" fontId="3" fillId="15" borderId="0" applyAlignment="1" pivotButton="0" quotePrefix="0" xfId="0">
      <alignment horizontal="left"/>
    </xf>
    <xf numFmtId="164" fontId="3" fillId="15" borderId="7" applyAlignment="1" pivotButton="0" quotePrefix="0" xfId="0">
      <alignment horizontal="left"/>
    </xf>
    <xf numFmtId="0" fontId="2" fillId="16" borderId="6" pivotButton="0" quotePrefix="0" xfId="0"/>
    <xf numFmtId="0" fontId="3" fillId="16" borderId="0" applyAlignment="1" pivotButton="0" quotePrefix="0" xfId="0">
      <alignment horizontal="left"/>
    </xf>
    <xf numFmtId="0" fontId="3" fillId="16" borderId="7" applyAlignment="1" pivotButton="0" quotePrefix="0" xfId="0">
      <alignment horizontal="left"/>
    </xf>
    <xf numFmtId="164" fontId="2" fillId="16" borderId="6" pivotButton="0" quotePrefix="0" xfId="0"/>
    <xf numFmtId="164" fontId="3" fillId="16" borderId="0" applyAlignment="1" pivotButton="0" quotePrefix="0" xfId="0">
      <alignment horizontal="left"/>
    </xf>
    <xf numFmtId="164" fontId="3" fillId="16" borderId="7" applyAlignment="1" pivotButton="0" quotePrefix="0" xfId="0">
      <alignment horizontal="left"/>
    </xf>
    <xf numFmtId="0" fontId="2" fillId="17" borderId="6" pivotButton="0" quotePrefix="0" xfId="0"/>
    <xf numFmtId="0" fontId="3" fillId="17" borderId="0" applyAlignment="1" pivotButton="0" quotePrefix="0" xfId="0">
      <alignment horizontal="left"/>
    </xf>
    <xf numFmtId="0" fontId="3" fillId="17" borderId="7" applyAlignment="1" pivotButton="0" quotePrefix="0" xfId="0">
      <alignment horizontal="left"/>
    </xf>
    <xf numFmtId="0" fontId="2" fillId="2" borderId="2" pivotButton="0" quotePrefix="0" xfId="0"/>
    <xf numFmtId="164" fontId="2" fillId="17" borderId="11" pivotButton="0" quotePrefix="0" xfId="0"/>
    <xf numFmtId="164" fontId="3" fillId="17" borderId="12" applyAlignment="1" pivotButton="0" quotePrefix="0" xfId="0">
      <alignment horizontal="left"/>
    </xf>
    <xf numFmtId="164" fontId="3" fillId="17" borderId="13" applyAlignment="1" pivotButton="0" quotePrefix="0" xfId="0">
      <alignment horizontal="left"/>
    </xf>
    <xf numFmtId="164" fontId="2" fillId="3" borderId="0" applyAlignment="1" pivotButton="0" quotePrefix="0" xfId="0">
      <alignment horizontal="left" wrapText="1"/>
    </xf>
    <xf numFmtId="164" fontId="2" fillId="3" borderId="0" applyAlignment="1" pivotButton="0" quotePrefix="0" xfId="0">
      <alignment horizontal="center" vertical="center" wrapText="1"/>
    </xf>
    <xf numFmtId="0" fontId="2" fillId="3" borderId="0" pivotButton="0" quotePrefix="0" xfId="0"/>
    <xf numFmtId="164" fontId="2" fillId="3" borderId="0" pivotButton="0" quotePrefix="0" xfId="0"/>
    <xf numFmtId="2" fontId="2" fillId="9" borderId="1" pivotButton="0" quotePrefix="0" xfId="0"/>
    <xf numFmtId="2" fontId="2" fillId="18" borderId="1" pivotButton="0" quotePrefix="0" xfId="0"/>
    <xf numFmtId="2" fontId="2" fillId="4" borderId="1" applyAlignment="1" pivotButton="0" quotePrefix="0" xfId="0">
      <alignment horizontal="left"/>
    </xf>
    <xf numFmtId="2" fontId="2" fillId="5" borderId="1" applyAlignment="1" pivotButton="0" quotePrefix="0" xfId="0">
      <alignment horizontal="left"/>
    </xf>
    <xf numFmtId="2" fontId="2" fillId="6" borderId="1" applyAlignment="1" pivotButton="0" quotePrefix="0" xfId="0">
      <alignment horizontal="left"/>
    </xf>
    <xf numFmtId="2" fontId="2" fillId="7" borderId="1" applyAlignment="1" pivotButton="0" quotePrefix="0" xfId="0">
      <alignment horizontal="left"/>
    </xf>
    <xf numFmtId="2" fontId="2" fillId="8" borderId="1" applyAlignment="1" pivotButton="0" quotePrefix="0" xfId="0">
      <alignment horizontal="left"/>
    </xf>
    <xf numFmtId="2" fontId="2" fillId="9" borderId="1" applyAlignment="1" pivotButton="0" quotePrefix="0" xfId="0">
      <alignment horizontal="left"/>
    </xf>
    <xf numFmtId="2" fontId="2" fillId="10" borderId="1" applyAlignment="1" pivotButton="0" quotePrefix="0" xfId="0">
      <alignment horizontal="left"/>
    </xf>
    <xf numFmtId="2" fontId="2" fillId="11" borderId="1" applyAlignment="1" pivotButton="0" quotePrefix="0" xfId="0">
      <alignment horizontal="left"/>
    </xf>
    <xf numFmtId="2" fontId="2" fillId="3" borderId="0" applyAlignment="1" pivotButton="0" quotePrefix="0" xfId="0">
      <alignment horizontal="left"/>
    </xf>
    <xf numFmtId="49" fontId="2" fillId="4" borderId="1" applyAlignment="1" pivotButton="0" quotePrefix="0" xfId="0">
      <alignment horizontal="left"/>
    </xf>
    <xf numFmtId="49" fontId="2" fillId="5" borderId="1" applyAlignment="1" pivotButton="0" quotePrefix="0" xfId="0">
      <alignment horizontal="left"/>
    </xf>
    <xf numFmtId="49" fontId="2" fillId="6" borderId="1" applyAlignment="1" pivotButton="0" quotePrefix="0" xfId="0">
      <alignment horizontal="left"/>
    </xf>
    <xf numFmtId="49" fontId="2" fillId="7" borderId="1" applyAlignment="1" pivotButton="0" quotePrefix="0" xfId="0">
      <alignment horizontal="left"/>
    </xf>
    <xf numFmtId="49" fontId="2" fillId="8" borderId="1" applyAlignment="1" pivotButton="0" quotePrefix="0" xfId="0">
      <alignment horizontal="left"/>
    </xf>
    <xf numFmtId="49" fontId="2" fillId="9" borderId="1" applyAlignment="1" pivotButton="0" quotePrefix="0" xfId="0">
      <alignment horizontal="left"/>
    </xf>
    <xf numFmtId="49" fontId="2" fillId="10" borderId="1" applyAlignment="1" pivotButton="0" quotePrefix="0" xfId="0">
      <alignment horizontal="left"/>
    </xf>
    <xf numFmtId="49" fontId="2" fillId="11" borderId="1" applyAlignment="1" pivotButton="0" quotePrefix="0" xfId="0">
      <alignment horizontal="left"/>
    </xf>
    <xf numFmtId="165" fontId="2" fillId="5" borderId="1" applyAlignment="1" pivotButton="0" quotePrefix="0" xfId="0">
      <alignment horizontal="left"/>
    </xf>
    <xf numFmtId="165" fontId="2" fillId="7" borderId="1" applyAlignment="1" pivotButton="0" quotePrefix="0" xfId="0">
      <alignment horizontal="left"/>
    </xf>
    <xf numFmtId="165" fontId="2" fillId="8" borderId="1" applyAlignment="1" pivotButton="0" quotePrefix="0" xfId="0">
      <alignment horizontal="left"/>
    </xf>
    <xf numFmtId="165" fontId="2" fillId="9" borderId="1" applyAlignment="1" pivotButton="0" quotePrefix="0" xfId="0">
      <alignment horizontal="left"/>
    </xf>
    <xf numFmtId="165" fontId="2" fillId="10" borderId="1" applyAlignment="1" pivotButton="0" quotePrefix="0" xfId="0">
      <alignment horizontal="left"/>
    </xf>
    <xf numFmtId="165" fontId="2" fillId="11" borderId="1" applyAlignment="1" pivotButton="0" quotePrefix="0" xfId="0">
      <alignment horizontal="left"/>
    </xf>
    <xf numFmtId="165" fontId="2" fillId="6" borderId="1" applyAlignment="1" pivotButton="0" quotePrefix="0" xfId="0">
      <alignment horizontal="left"/>
    </xf>
    <xf numFmtId="0" fontId="2" fillId="9" borderId="1" pivotButton="0" quotePrefix="0" xfId="0"/>
    <xf numFmtId="0" fontId="2" fillId="18" borderId="1" pivotButton="0" quotePrefix="0" xfId="0"/>
    <xf numFmtId="0" fontId="2" fillId="19" borderId="1" pivotButton="0" quotePrefix="0" xfId="0"/>
    <xf numFmtId="166" fontId="2" fillId="4" borderId="1" applyAlignment="1" pivotButton="0" quotePrefix="0" xfId="0">
      <alignment horizontal="left"/>
    </xf>
    <xf numFmtId="166" fontId="2" fillId="5" borderId="1" applyAlignment="1" pivotButton="0" quotePrefix="0" xfId="0">
      <alignment horizontal="left"/>
    </xf>
    <xf numFmtId="166" fontId="2" fillId="6" borderId="1" applyAlignment="1" pivotButton="0" quotePrefix="0" xfId="0">
      <alignment horizontal="left"/>
    </xf>
    <xf numFmtId="166" fontId="2" fillId="7" borderId="1" applyAlignment="1" pivotButton="0" quotePrefix="0" xfId="0">
      <alignment horizontal="left"/>
    </xf>
    <xf numFmtId="166" fontId="2" fillId="8" borderId="1" applyAlignment="1" pivotButton="0" quotePrefix="0" xfId="0">
      <alignment horizontal="left"/>
    </xf>
    <xf numFmtId="166" fontId="2" fillId="9" borderId="1" applyAlignment="1" pivotButton="0" quotePrefix="0" xfId="0">
      <alignment horizontal="left"/>
    </xf>
    <xf numFmtId="166" fontId="2" fillId="10" borderId="1" applyAlignment="1" pivotButton="0" quotePrefix="0" xfId="0">
      <alignment horizontal="left"/>
    </xf>
    <xf numFmtId="166" fontId="2" fillId="11" borderId="1" applyAlignment="1" pivotButton="0" quotePrefix="0" xfId="0">
      <alignment horizontal="left"/>
    </xf>
    <xf numFmtId="0" fontId="2" fillId="9" borderId="0" pivotButton="0" quotePrefix="0" xfId="0"/>
    <xf numFmtId="0" fontId="2" fillId="20" borderId="1" pivotButton="0" quotePrefix="0" xfId="0"/>
    <xf numFmtId="165" fontId="2" fillId="4" borderId="1" applyAlignment="1" pivotButton="0" quotePrefix="0" xfId="0">
      <alignment horizontal="left"/>
    </xf>
    <xf numFmtId="165" fontId="2" fillId="9" borderId="1" pivotButton="0" quotePrefix="0" xfId="0"/>
    <xf numFmtId="165" fontId="2" fillId="20" borderId="1" pivotButton="0" quotePrefix="0" xfId="0"/>
    <xf numFmtId="165" fontId="2" fillId="3" borderId="0" applyAlignment="1" pivotButton="0" quotePrefix="0" xfId="0">
      <alignment horizontal="left"/>
    </xf>
    <xf numFmtId="0" fontId="2" fillId="4" borderId="1" applyAlignment="1" pivotButton="0" quotePrefix="0" xfId="0">
      <alignment horizontal="left"/>
    </xf>
    <xf numFmtId="0" fontId="2" fillId="5" borderId="1" applyAlignment="1" pivotButton="0" quotePrefix="0" xfId="0">
      <alignment horizontal="left"/>
    </xf>
    <xf numFmtId="0" fontId="2" fillId="6" borderId="1" applyAlignment="1" pivotButton="0" quotePrefix="0" xfId="0">
      <alignment horizontal="left"/>
    </xf>
    <xf numFmtId="0" fontId="2" fillId="7" borderId="1" applyAlignment="1" pivotButton="0" quotePrefix="0" xfId="0">
      <alignment horizontal="left"/>
    </xf>
    <xf numFmtId="0" fontId="2" fillId="8" borderId="1" applyAlignment="1" pivotButton="0" quotePrefix="0" xfId="0">
      <alignment horizontal="left"/>
    </xf>
    <xf numFmtId="0" fontId="2" fillId="9" borderId="1" applyAlignment="1" pivotButton="0" quotePrefix="0" xfId="0">
      <alignment horizontal="left"/>
    </xf>
    <xf numFmtId="0" fontId="2" fillId="10" borderId="1" applyAlignment="1" pivotButton="0" quotePrefix="0" xfId="0">
      <alignment horizontal="left"/>
    </xf>
    <xf numFmtId="0" fontId="2" fillId="11" borderId="1" applyAlignment="1" pivotButton="0" quotePrefix="0" xfId="0">
      <alignment horizontal="left"/>
    </xf>
    <xf numFmtId="165" fontId="2" fillId="5" borderId="1" pivotButton="0" quotePrefix="0" xfId="0"/>
    <xf numFmtId="165" fontId="3" fillId="4" borderId="1" applyAlignment="1" pivotButton="0" quotePrefix="0" xfId="0">
      <alignment horizontal="left"/>
    </xf>
    <xf numFmtId="165" fontId="3" fillId="5" borderId="1" applyAlignment="1" pivotButton="0" quotePrefix="0" xfId="0">
      <alignment horizontal="left"/>
    </xf>
    <xf numFmtId="165" fontId="3" fillId="6" borderId="1" applyAlignment="1" pivotButton="0" quotePrefix="0" xfId="0">
      <alignment horizontal="left"/>
    </xf>
    <xf numFmtId="165" fontId="3" fillId="7" borderId="1" applyAlignment="1" pivotButton="0" quotePrefix="0" xfId="0">
      <alignment horizontal="left"/>
    </xf>
    <xf numFmtId="165" fontId="3" fillId="8" borderId="1" applyAlignment="1" pivotButton="0" quotePrefix="0" xfId="0">
      <alignment horizontal="left"/>
    </xf>
    <xf numFmtId="165" fontId="3" fillId="9" borderId="1" applyAlignment="1" pivotButton="0" quotePrefix="0" xfId="0">
      <alignment horizontal="left"/>
    </xf>
    <xf numFmtId="165" fontId="3" fillId="10" borderId="1" applyAlignment="1" pivotButton="0" quotePrefix="0" xfId="0">
      <alignment horizontal="left"/>
    </xf>
    <xf numFmtId="165" fontId="3" fillId="11" borderId="1" applyAlignment="1" pivotButton="0" quotePrefix="0" xfId="0">
      <alignment horizontal="left"/>
    </xf>
    <xf numFmtId="165" fontId="2" fillId="21" borderId="1" pivotButton="0" quotePrefix="0" xfId="0"/>
    <xf numFmtId="165" fontId="2" fillId="22" borderId="1" pivotButton="0" quotePrefix="0" xfId="0"/>
    <xf numFmtId="165" fontId="2" fillId="6" borderId="1" pivotButton="0" quotePrefix="0" xfId="0"/>
    <xf numFmtId="165" fontId="2" fillId="18" borderId="1" pivotButton="0" quotePrefix="0" xfId="0"/>
    <xf numFmtId="165" fontId="2" fillId="23" borderId="1" pivotButton="0" quotePrefix="0" xfId="0"/>
    <xf numFmtId="0" fontId="2" fillId="3" borderId="0" applyAlignment="1" pivotButton="0" quotePrefix="0" xfId="0">
      <alignment vertical="center" wrapText="1"/>
    </xf>
    <xf numFmtId="2" fontId="2" fillId="3" borderId="0" pivotButton="0" quotePrefix="0" xfId="0"/>
    <xf numFmtId="2" fontId="2" fillId="2" borderId="1" pivotButton="0" quotePrefix="0" xfId="0"/>
    <xf numFmtId="2" fontId="2" fillId="24" borderId="1" pivotButton="0" quotePrefix="0" xfId="0"/>
    <xf numFmtId="0" fontId="2" fillId="2" borderId="1" pivotButton="0" quotePrefix="0" xfId="0"/>
    <xf numFmtId="0" fontId="2" fillId="24" borderId="1" pivotButton="0" quotePrefix="0" xfId="0"/>
    <xf numFmtId="165" fontId="2" fillId="2" borderId="1" pivotButton="0" quotePrefix="0" xfId="0"/>
    <xf numFmtId="165" fontId="2" fillId="25" borderId="1" pivotButton="0" quotePrefix="0" xfId="0"/>
    <xf numFmtId="2" fontId="2" fillId="5" borderId="1" pivotButton="0" quotePrefix="0" xfId="0"/>
    <xf numFmtId="2" fontId="2" fillId="21" borderId="1" pivotButton="0" quotePrefix="0" xfId="0"/>
    <xf numFmtId="2" fontId="2" fillId="22" borderId="1" pivotButton="0" quotePrefix="0" xfId="0"/>
    <xf numFmtId="2" fontId="2" fillId="6" borderId="1" pivotButton="0" quotePrefix="0" xfId="0"/>
    <xf numFmtId="2" fontId="2" fillId="23" borderId="1" pivotButton="0" quotePrefix="0" xfId="0"/>
    <xf numFmtId="0" fontId="4" fillId="2" borderId="1" pivotButton="0" quotePrefix="0" xfId="0"/>
    <xf numFmtId="0" fontId="4" fillId="26" borderId="1" pivotButton="0" quotePrefix="0" xfId="0"/>
    <xf numFmtId="2" fontId="4" fillId="4" borderId="1" applyAlignment="1" pivotButton="0" quotePrefix="0" xfId="0">
      <alignment horizontal="left"/>
    </xf>
    <xf numFmtId="2" fontId="4" fillId="5" borderId="1" applyAlignment="1" pivotButton="0" quotePrefix="0" xfId="0">
      <alignment horizontal="left"/>
    </xf>
    <xf numFmtId="2" fontId="4" fillId="6" borderId="1" applyAlignment="1" pivotButton="0" quotePrefix="0" xfId="0">
      <alignment horizontal="left"/>
    </xf>
    <xf numFmtId="2" fontId="4" fillId="7" borderId="1" applyAlignment="1" pivotButton="0" quotePrefix="0" xfId="0">
      <alignment horizontal="left"/>
    </xf>
    <xf numFmtId="2" fontId="4" fillId="8" borderId="1" applyAlignment="1" pivotButton="0" quotePrefix="0" xfId="0">
      <alignment horizontal="left"/>
    </xf>
    <xf numFmtId="2" fontId="4" fillId="9" borderId="1" applyAlignment="1" pivotButton="0" quotePrefix="0" xfId="0">
      <alignment horizontal="left"/>
    </xf>
    <xf numFmtId="2" fontId="4" fillId="10" borderId="1" applyAlignment="1" pivotButton="0" quotePrefix="0" xfId="0">
      <alignment horizontal="left"/>
    </xf>
    <xf numFmtId="2" fontId="4" fillId="11" borderId="1" applyAlignment="1" pivotButton="0" quotePrefix="0" xfId="0">
      <alignment horizontal="left"/>
    </xf>
    <xf numFmtId="2" fontId="2" fillId="27" borderId="10" pivotButton="0" quotePrefix="0" xfId="0"/>
    <xf numFmtId="2" fontId="3" fillId="4" borderId="10" applyAlignment="1" pivotButton="0" quotePrefix="0" xfId="0">
      <alignment horizontal="left"/>
    </xf>
    <xf numFmtId="2" fontId="3" fillId="5" borderId="10" applyAlignment="1" pivotButton="0" quotePrefix="0" xfId="0">
      <alignment horizontal="left"/>
    </xf>
    <xf numFmtId="2" fontId="3" fillId="6" borderId="10" applyAlignment="1" pivotButton="0" quotePrefix="0" xfId="0">
      <alignment horizontal="left"/>
    </xf>
    <xf numFmtId="2" fontId="3" fillId="7" borderId="10" applyAlignment="1" pivotButton="0" quotePrefix="0" xfId="0">
      <alignment horizontal="left"/>
    </xf>
    <xf numFmtId="2" fontId="3" fillId="8" borderId="10" applyAlignment="1" pivotButton="0" quotePrefix="0" xfId="0">
      <alignment horizontal="left"/>
    </xf>
    <xf numFmtId="2" fontId="3" fillId="9" borderId="10" applyAlignment="1" pivotButton="0" quotePrefix="0" xfId="0">
      <alignment horizontal="left"/>
    </xf>
    <xf numFmtId="2" fontId="3" fillId="10" borderId="10" applyAlignment="1" pivotButton="0" quotePrefix="0" xfId="0">
      <alignment horizontal="left"/>
    </xf>
    <xf numFmtId="2" fontId="3" fillId="11" borderId="10" applyAlignment="1" pivotButton="0" quotePrefix="0" xfId="0">
      <alignment horizontal="left"/>
    </xf>
    <xf numFmtId="0" fontId="2" fillId="27" borderId="1" pivotButton="0" quotePrefix="0" xfId="0"/>
    <xf numFmtId="2" fontId="3" fillId="4" borderId="1" applyAlignment="1" pivotButton="0" quotePrefix="0" xfId="0">
      <alignment horizontal="left"/>
    </xf>
    <xf numFmtId="2" fontId="3" fillId="5" borderId="1" applyAlignment="1" pivotButton="0" quotePrefix="0" xfId="0">
      <alignment horizontal="left"/>
    </xf>
    <xf numFmtId="2" fontId="3" fillId="6" borderId="1" applyAlignment="1" pivotButton="0" quotePrefix="0" xfId="0">
      <alignment horizontal="left"/>
    </xf>
    <xf numFmtId="2" fontId="3" fillId="7" borderId="1" applyAlignment="1" pivotButton="0" quotePrefix="0" xfId="0">
      <alignment horizontal="left"/>
    </xf>
    <xf numFmtId="2" fontId="3" fillId="8" borderId="1" applyAlignment="1" pivotButton="0" quotePrefix="0" xfId="0">
      <alignment horizontal="left"/>
    </xf>
    <xf numFmtId="2" fontId="3" fillId="9" borderId="1" applyAlignment="1" pivotButton="0" quotePrefix="0" xfId="0">
      <alignment horizontal="left"/>
    </xf>
    <xf numFmtId="2" fontId="3" fillId="10" borderId="1" applyAlignment="1" pivotButton="0" quotePrefix="0" xfId="0">
      <alignment horizontal="left"/>
    </xf>
    <xf numFmtId="2" fontId="3" fillId="11" borderId="1" applyAlignment="1" pivotButton="0" quotePrefix="0" xfId="0">
      <alignment horizontal="left"/>
    </xf>
    <xf numFmtId="0" fontId="2" fillId="3" borderId="0" applyAlignment="1" pivotButton="0" quotePrefix="0" xfId="0">
      <alignment horizontal="left"/>
    </xf>
    <xf numFmtId="2" fontId="2" fillId="27" borderId="1" pivotButton="0" quotePrefix="0" xfId="0"/>
    <xf numFmtId="2" fontId="3" fillId="27" borderId="1" applyAlignment="1" pivotButton="0" quotePrefix="0" xfId="0">
      <alignment horizontal="left"/>
    </xf>
    <xf numFmtId="0" fontId="3" fillId="4" borderId="1" applyAlignment="1" pivotButton="0" quotePrefix="0" xfId="0">
      <alignment horizontal="left"/>
    </xf>
    <xf numFmtId="0" fontId="3" fillId="5" borderId="1" applyAlignment="1" pivotButton="0" quotePrefix="0" xfId="0">
      <alignment horizontal="left"/>
    </xf>
    <xf numFmtId="0" fontId="3" fillId="6" borderId="1" applyAlignment="1" pivotButton="0" quotePrefix="0" xfId="0">
      <alignment horizontal="left"/>
    </xf>
    <xf numFmtId="0" fontId="3" fillId="7" borderId="1" applyAlignment="1" pivotButton="0" quotePrefix="0" xfId="0">
      <alignment horizontal="left"/>
    </xf>
    <xf numFmtId="0" fontId="3" fillId="8" borderId="1" applyAlignment="1" pivotButton="0" quotePrefix="0" xfId="0">
      <alignment horizontal="left"/>
    </xf>
    <xf numFmtId="0" fontId="3" fillId="9" borderId="1" applyAlignment="1" pivotButton="0" quotePrefix="0" xfId="0">
      <alignment horizontal="left"/>
    </xf>
    <xf numFmtId="0" fontId="3" fillId="10" borderId="1" applyAlignment="1" pivotButton="0" quotePrefix="0" xfId="0">
      <alignment horizontal="left"/>
    </xf>
    <xf numFmtId="0" fontId="3" fillId="11" borderId="1" applyAlignment="1" pivotButton="0" quotePrefix="0" xfId="0">
      <alignment horizontal="left"/>
    </xf>
    <xf numFmtId="0" fontId="4" fillId="3" borderId="0" pivotButton="0" quotePrefix="0" xfId="0"/>
    <xf numFmtId="0" fontId="4" fillId="3" borderId="0" applyAlignment="1" pivotButton="0" quotePrefix="0" xfId="0">
      <alignment horizontal="left"/>
    </xf>
    <xf numFmtId="0" fontId="4" fillId="3" borderId="0" applyAlignment="1" pivotButton="0" quotePrefix="0" xfId="0">
      <alignment vertical="center" wrapText="1"/>
    </xf>
    <xf numFmtId="2" fontId="2" fillId="28" borderId="2" pivotButton="0" quotePrefix="0" xfId="0"/>
    <xf numFmtId="164" fontId="2" fillId="3" borderId="1" pivotButton="0" quotePrefix="0" xfId="0"/>
    <xf numFmtId="164" fontId="3" fillId="3" borderId="1" applyAlignment="1" pivotButton="0" quotePrefix="0" xfId="0">
      <alignment horizontal="left"/>
    </xf>
    <xf numFmtId="164" fontId="2" fillId="12" borderId="1" pivotButton="0" quotePrefix="0" xfId="0"/>
    <xf numFmtId="164" fontId="3" fillId="12" borderId="1" applyAlignment="1" pivotButton="0" quotePrefix="0" xfId="0">
      <alignment horizontal="left"/>
    </xf>
    <xf numFmtId="164" fontId="2" fillId="13" borderId="1" pivotButton="0" quotePrefix="0" xfId="0"/>
    <xf numFmtId="164" fontId="3" fillId="13" borderId="1" applyAlignment="1" pivotButton="0" quotePrefix="0" xfId="0">
      <alignment horizontal="left"/>
    </xf>
    <xf numFmtId="164" fontId="2" fillId="14" borderId="1" pivotButton="0" quotePrefix="0" xfId="0"/>
    <xf numFmtId="164" fontId="3" fillId="14" borderId="1" applyAlignment="1" pivotButton="0" quotePrefix="0" xfId="0">
      <alignment horizontal="left"/>
    </xf>
    <xf numFmtId="0" fontId="2" fillId="15" borderId="1" pivotButton="0" quotePrefix="0" xfId="0"/>
    <xf numFmtId="164" fontId="3" fillId="15" borderId="1" applyAlignment="1" pivotButton="0" quotePrefix="0" xfId="0">
      <alignment horizontal="left"/>
    </xf>
    <xf numFmtId="164" fontId="2" fillId="16" borderId="1" pivotButton="0" quotePrefix="0" xfId="0"/>
    <xf numFmtId="164" fontId="3" fillId="16" borderId="1" applyAlignment="1" pivotButton="0" quotePrefix="0" xfId="0">
      <alignment horizontal="left"/>
    </xf>
    <xf numFmtId="0" fontId="2" fillId="28" borderId="2" pivotButton="0" quotePrefix="0" xfId="0"/>
    <xf numFmtId="164" fontId="2" fillId="17" borderId="1" pivotButton="0" quotePrefix="0" xfId="0"/>
    <xf numFmtId="164" fontId="3" fillId="17" borderId="1" applyAlignment="1" pivotButton="0" quotePrefix="0" xfId="0">
      <alignment horizontal="left"/>
    </xf>
    <xf numFmtId="0" fontId="4" fillId="0" borderId="0" pivotButton="0" quotePrefix="0" xfId="0"/>
    <xf numFmtId="0" fontId="4" fillId="3" borderId="0" applyAlignment="1" pivotButton="0" quotePrefix="0" xfId="0">
      <alignment horizontal="left" wrapText="1"/>
    </xf>
    <xf numFmtId="0" fontId="4" fillId="29" borderId="0" applyAlignment="1" pivotButton="0" quotePrefix="0" xfId="0">
      <alignment horizontal="left"/>
    </xf>
    <xf numFmtId="0" fontId="5" fillId="3" borderId="0" applyAlignment="1" pivotButton="0" quotePrefix="0" xfId="0">
      <alignment horizontal="left"/>
    </xf>
    <xf numFmtId="0" fontId="6" fillId="3" borderId="0" applyAlignment="1" pivotButton="0" quotePrefix="0" xfId="0">
      <alignment horizontal="left"/>
    </xf>
    <xf numFmtId="0" fontId="4" fillId="24" borderId="0" applyAlignment="1" pivotButton="0" quotePrefix="0" xfId="0">
      <alignment horizontal="left"/>
    </xf>
    <xf numFmtId="0" fontId="2" fillId="30" borderId="0" pivotButton="0" quotePrefix="0" xfId="0"/>
    <xf numFmtId="0" fontId="2" fillId="21" borderId="0" applyAlignment="1" pivotButton="0" quotePrefix="0" xfId="0">
      <alignment horizontal="left"/>
    </xf>
    <xf numFmtId="0" fontId="2" fillId="31" borderId="0" applyAlignment="1" pivotButton="0" quotePrefix="0" xfId="0">
      <alignment horizontal="left"/>
    </xf>
    <xf numFmtId="0" fontId="2" fillId="32" borderId="0" applyAlignment="1" pivotButton="0" quotePrefix="0" xfId="0">
      <alignment horizontal="left"/>
    </xf>
    <xf numFmtId="0" fontId="2" fillId="6" borderId="0" applyAlignment="1" pivotButton="0" quotePrefix="0" xfId="0">
      <alignment horizontal="left"/>
    </xf>
    <xf numFmtId="0" fontId="2" fillId="33" borderId="0" applyAlignment="1" pivotButton="0" quotePrefix="0" xfId="0">
      <alignment horizontal="left"/>
    </xf>
    <xf numFmtId="0" fontId="2" fillId="8" borderId="0" applyAlignment="1" pivotButton="0" quotePrefix="0" xfId="0">
      <alignment horizontal="left"/>
    </xf>
    <xf numFmtId="0" fontId="2" fillId="10" borderId="0" applyAlignment="1" pivotButton="0" quotePrefix="0" xfId="0">
      <alignment horizontal="left"/>
    </xf>
    <xf numFmtId="0" fontId="2" fillId="34" borderId="0" applyAlignment="1" pivotButton="0" quotePrefix="0" xfId="0">
      <alignment horizontal="left"/>
    </xf>
    <xf numFmtId="0" fontId="2" fillId="7" borderId="0" applyAlignment="1" pivotButton="0" quotePrefix="0" xfId="0">
      <alignment horizontal="left"/>
    </xf>
    <xf numFmtId="0" fontId="2" fillId="9" borderId="0" applyAlignment="1" pivotButton="0" quotePrefix="0" xfId="0">
      <alignment horizontal="left"/>
    </xf>
    <xf numFmtId="2" fontId="2" fillId="27" borderId="0" pivotButton="0" quotePrefix="0" xfId="0"/>
    <xf numFmtId="2" fontId="2" fillId="24" borderId="0" pivotButton="0" quotePrefix="0" xfId="0"/>
    <xf numFmtId="2" fontId="2" fillId="21" borderId="0" applyAlignment="1" pivotButton="0" quotePrefix="0" xfId="0">
      <alignment horizontal="left"/>
    </xf>
    <xf numFmtId="2" fontId="2" fillId="31" borderId="0" applyAlignment="1" pivotButton="0" quotePrefix="0" xfId="0">
      <alignment horizontal="left"/>
    </xf>
    <xf numFmtId="2" fontId="2" fillId="32" borderId="0" applyAlignment="1" pivotButton="0" quotePrefix="0" xfId="0">
      <alignment horizontal="left"/>
    </xf>
    <xf numFmtId="2" fontId="2" fillId="6" borderId="0" applyAlignment="1" pivotButton="0" quotePrefix="0" xfId="0">
      <alignment horizontal="left"/>
    </xf>
    <xf numFmtId="2" fontId="2" fillId="33" borderId="0" applyAlignment="1" pivotButton="0" quotePrefix="0" xfId="0">
      <alignment horizontal="left"/>
    </xf>
    <xf numFmtId="2" fontId="2" fillId="8" borderId="0" applyAlignment="1" pivotButton="0" quotePrefix="0" xfId="0">
      <alignment horizontal="left"/>
    </xf>
    <xf numFmtId="2" fontId="2" fillId="10" borderId="0" applyAlignment="1" pivotButton="0" quotePrefix="0" xfId="0">
      <alignment horizontal="left"/>
    </xf>
    <xf numFmtId="2" fontId="2" fillId="34" borderId="0" applyAlignment="1" pivotButton="0" quotePrefix="0" xfId="0">
      <alignment horizontal="left"/>
    </xf>
    <xf numFmtId="2" fontId="2" fillId="7" borderId="0" applyAlignment="1" pivotButton="0" quotePrefix="0" xfId="0">
      <alignment horizontal="left"/>
    </xf>
    <xf numFmtId="2" fontId="2" fillId="9" borderId="0" applyAlignment="1" pivotButton="0" quotePrefix="0" xfId="0">
      <alignment horizontal="left"/>
    </xf>
    <xf numFmtId="165" fontId="2" fillId="7" borderId="0" applyAlignment="1" pivotButton="0" quotePrefix="0" xfId="0">
      <alignment horizontal="left"/>
    </xf>
    <xf numFmtId="165" fontId="2" fillId="9" borderId="0" applyAlignment="1" pivotButton="0" quotePrefix="0" xfId="0">
      <alignment horizontal="left"/>
    </xf>
    <xf numFmtId="0" fontId="2" fillId="27" borderId="0" pivotButton="0" quotePrefix="0" xfId="0"/>
    <xf numFmtId="0" fontId="2" fillId="24" borderId="0" pivotButton="0" quotePrefix="0" xfId="0"/>
    <xf numFmtId="165" fontId="2" fillId="21" borderId="0" applyAlignment="1" pivotButton="0" quotePrefix="0" xfId="0">
      <alignment horizontal="left"/>
    </xf>
    <xf numFmtId="165" fontId="2" fillId="31" borderId="0" applyAlignment="1" pivotButton="0" quotePrefix="0" xfId="0">
      <alignment horizontal="left"/>
    </xf>
    <xf numFmtId="165" fontId="2" fillId="32" borderId="0" applyAlignment="1" pivotButton="0" quotePrefix="0" xfId="0">
      <alignment horizontal="left"/>
    </xf>
    <xf numFmtId="165" fontId="2" fillId="6" borderId="0" applyAlignment="1" pivotButton="0" quotePrefix="0" xfId="0">
      <alignment horizontal="left"/>
    </xf>
    <xf numFmtId="165" fontId="2" fillId="33" borderId="0" applyAlignment="1" pivotButton="0" quotePrefix="0" xfId="0">
      <alignment horizontal="left"/>
    </xf>
    <xf numFmtId="165" fontId="2" fillId="8" borderId="0" applyAlignment="1" pivotButton="0" quotePrefix="0" xfId="0">
      <alignment horizontal="left"/>
    </xf>
    <xf numFmtId="165" fontId="2" fillId="10" borderId="0" applyAlignment="1" pivotButton="0" quotePrefix="0" xfId="0">
      <alignment horizontal="left"/>
    </xf>
    <xf numFmtId="165" fontId="2" fillId="34" borderId="0" applyAlignment="1" pivotButton="0" quotePrefix="0" xfId="0">
      <alignment horizontal="left"/>
    </xf>
    <xf numFmtId="165" fontId="2" fillId="0" borderId="0" applyAlignment="1" pivotButton="0" quotePrefix="0" xfId="0">
      <alignment horizontal="left"/>
    </xf>
    <xf numFmtId="2" fontId="2" fillId="18" borderId="0" pivotButton="0" quotePrefix="0" xfId="0"/>
    <xf numFmtId="2" fontId="2" fillId="0" borderId="0" applyAlignment="1" pivotButton="0" quotePrefix="0" xfId="0">
      <alignment horizontal="left"/>
    </xf>
    <xf numFmtId="0" fontId="2" fillId="18" borderId="0" pivotButton="0" quotePrefix="0" xfId="0"/>
    <xf numFmtId="0" fontId="2" fillId="2" borderId="0" pivotButton="0" quotePrefix="0" xfId="0"/>
    <xf numFmtId="167" fontId="2" fillId="33" borderId="0" applyAlignment="1" pivotButton="0" quotePrefix="0" xfId="0">
      <alignment horizontal="left"/>
    </xf>
    <xf numFmtId="167" fontId="2" fillId="8" borderId="0" applyAlignment="1" pivotButton="0" quotePrefix="0" xfId="0">
      <alignment horizontal="left"/>
    </xf>
    <xf numFmtId="167" fontId="2" fillId="10" borderId="0" applyAlignment="1" pivotButton="0" quotePrefix="0" xfId="0">
      <alignment horizontal="left"/>
    </xf>
    <xf numFmtId="165" fontId="2" fillId="25" borderId="0" pivotButton="0" quotePrefix="0" xfId="0"/>
    <xf numFmtId="165" fontId="2" fillId="20" borderId="0" pivotButton="0" quotePrefix="0" xfId="0"/>
    <xf numFmtId="0" fontId="2" fillId="20" borderId="0" pivotButton="0" quotePrefix="0" xfId="0"/>
    <xf numFmtId="0" fontId="4" fillId="3" borderId="0" applyAlignment="1" pivotButton="0" quotePrefix="0" xfId="0">
      <alignment horizontal="right"/>
    </xf>
    <xf numFmtId="165" fontId="4" fillId="0" borderId="0" pivotButton="0" quotePrefix="0" xfId="0"/>
    <xf numFmtId="0" fontId="4" fillId="2" borderId="0" pivotButton="0" quotePrefix="0" xfId="0"/>
    <xf numFmtId="0" fontId="7" fillId="2" borderId="0" pivotButton="0" quotePrefix="0" xfId="0"/>
    <xf numFmtId="164" fontId="2" fillId="2" borderId="0" pivotButton="0" quotePrefix="0" xfId="0"/>
    <xf numFmtId="0" fontId="2" fillId="12" borderId="0" pivotButton="0" quotePrefix="0" xfId="0"/>
    <xf numFmtId="0" fontId="2" fillId="12" borderId="0" applyAlignment="1" pivotButton="0" quotePrefix="0" xfId="0">
      <alignment horizontal="left"/>
    </xf>
    <xf numFmtId="164" fontId="2" fillId="12" borderId="0" pivotButton="0" quotePrefix="0" xfId="0"/>
    <xf numFmtId="164" fontId="8" fillId="12" borderId="0" applyAlignment="1" pivotButton="0" quotePrefix="0" xfId="0">
      <alignment horizontal="left"/>
    </xf>
    <xf numFmtId="165" fontId="2" fillId="12" borderId="0" pivotButton="0" quotePrefix="0" xfId="0"/>
    <xf numFmtId="165" fontId="2" fillId="2" borderId="0" pivotButton="0" quotePrefix="0" xfId="0"/>
    <xf numFmtId="165" fontId="3" fillId="12" borderId="0" applyAlignment="1" pivotButton="0" quotePrefix="0" xfId="0">
      <alignment horizontal="left"/>
    </xf>
    <xf numFmtId="165" fontId="8" fillId="12" borderId="0" applyAlignment="1" pivotButton="0" quotePrefix="0" xfId="0">
      <alignment horizontal="left"/>
    </xf>
    <xf numFmtId="0" fontId="2" fillId="13" borderId="0" pivotButton="0" quotePrefix="0" xfId="0"/>
    <xf numFmtId="0" fontId="2" fillId="13" borderId="0" applyAlignment="1" pivotButton="0" quotePrefix="0" xfId="0">
      <alignment horizontal="left"/>
    </xf>
    <xf numFmtId="164" fontId="2" fillId="13" borderId="0" pivotButton="0" quotePrefix="0" xfId="0"/>
    <xf numFmtId="164" fontId="8" fillId="13" borderId="0" applyAlignment="1" pivotButton="0" quotePrefix="0" xfId="0">
      <alignment horizontal="left"/>
    </xf>
    <xf numFmtId="165" fontId="2" fillId="13" borderId="0" pivotButton="0" quotePrefix="0" xfId="0"/>
    <xf numFmtId="165" fontId="3" fillId="13" borderId="0" applyAlignment="1" pivotButton="0" quotePrefix="0" xfId="0">
      <alignment horizontal="left"/>
    </xf>
    <xf numFmtId="165" fontId="8" fillId="13" borderId="0" applyAlignment="1" pivotButton="0" quotePrefix="0" xfId="0">
      <alignment horizontal="left"/>
    </xf>
    <xf numFmtId="0" fontId="2" fillId="14" borderId="0" pivotButton="0" quotePrefix="0" xfId="0"/>
    <xf numFmtId="0" fontId="2" fillId="14" borderId="0" applyAlignment="1" pivotButton="0" quotePrefix="0" xfId="0">
      <alignment horizontal="left"/>
    </xf>
    <xf numFmtId="164" fontId="2" fillId="14" borderId="0" pivotButton="0" quotePrefix="0" xfId="0"/>
    <xf numFmtId="164" fontId="8" fillId="14" borderId="0" applyAlignment="1" pivotButton="0" quotePrefix="0" xfId="0">
      <alignment horizontal="left"/>
    </xf>
    <xf numFmtId="165" fontId="2" fillId="14" borderId="0" pivotButton="0" quotePrefix="0" xfId="0"/>
    <xf numFmtId="165" fontId="3" fillId="14" borderId="0" applyAlignment="1" pivotButton="0" quotePrefix="0" xfId="0">
      <alignment horizontal="left"/>
    </xf>
    <xf numFmtId="165" fontId="8" fillId="14" borderId="0" applyAlignment="1" pivotButton="0" quotePrefix="0" xfId="0">
      <alignment horizontal="left"/>
    </xf>
    <xf numFmtId="0" fontId="2" fillId="15" borderId="0" pivotButton="0" quotePrefix="0" xfId="0"/>
    <xf numFmtId="0" fontId="2" fillId="15" borderId="0" applyAlignment="1" pivotButton="0" quotePrefix="0" xfId="0">
      <alignment horizontal="left"/>
    </xf>
    <xf numFmtId="164" fontId="2" fillId="15" borderId="0" applyAlignment="1" pivotButton="0" quotePrefix="0" xfId="0">
      <alignment horizontal="left"/>
    </xf>
    <xf numFmtId="165" fontId="2" fillId="15" borderId="0" pivotButton="0" quotePrefix="0" xfId="0"/>
    <xf numFmtId="165" fontId="2" fillId="15" borderId="0" applyAlignment="1" pivotButton="0" quotePrefix="0" xfId="0">
      <alignment horizontal="left"/>
    </xf>
    <xf numFmtId="0" fontId="2" fillId="16" borderId="0" pivotButton="0" quotePrefix="0" xfId="0"/>
    <xf numFmtId="0" fontId="2" fillId="16" borderId="0" applyAlignment="1" pivotButton="0" quotePrefix="0" xfId="0">
      <alignment horizontal="left"/>
    </xf>
    <xf numFmtId="164" fontId="2" fillId="16" borderId="0" pivotButton="0" quotePrefix="0" xfId="0"/>
    <xf numFmtId="164" fontId="8" fillId="16" borderId="0" applyAlignment="1" pivotButton="0" quotePrefix="0" xfId="0">
      <alignment horizontal="left"/>
    </xf>
    <xf numFmtId="165" fontId="2" fillId="16" borderId="0" pivotButton="0" quotePrefix="0" xfId="0"/>
    <xf numFmtId="165" fontId="3" fillId="16" borderId="0" applyAlignment="1" pivotButton="0" quotePrefix="0" xfId="0">
      <alignment horizontal="left"/>
    </xf>
    <xf numFmtId="165" fontId="8" fillId="16" borderId="0" applyAlignment="1" pivotButton="0" quotePrefix="0" xfId="0">
      <alignment horizontal="left"/>
    </xf>
    <xf numFmtId="0" fontId="2" fillId="17" borderId="0" pivotButton="0" quotePrefix="0" xfId="0"/>
    <xf numFmtId="0" fontId="2" fillId="17" borderId="0" applyAlignment="1" pivotButton="0" quotePrefix="0" xfId="0">
      <alignment horizontal="left"/>
    </xf>
    <xf numFmtId="164" fontId="2" fillId="17" borderId="0" pivotButton="0" quotePrefix="0" xfId="0"/>
    <xf numFmtId="164" fontId="8" fillId="17" borderId="0" applyAlignment="1" pivotButton="0" quotePrefix="0" xfId="0">
      <alignment horizontal="left"/>
    </xf>
    <xf numFmtId="165" fontId="2" fillId="17" borderId="0" pivotButton="0" quotePrefix="0" xfId="0"/>
    <xf numFmtId="165" fontId="3" fillId="17" borderId="0" applyAlignment="1" pivotButton="0" quotePrefix="0" xfId="0">
      <alignment horizontal="left"/>
    </xf>
    <xf numFmtId="165" fontId="8" fillId="17" borderId="0" applyAlignment="1" pivotButton="0" quotePrefix="0" xfId="0">
      <alignment horizontal="left"/>
    </xf>
    <xf numFmtId="165" fontId="2" fillId="3" borderId="0" pivotButton="0" quotePrefix="0" xfId="0"/>
    <xf numFmtId="165" fontId="3" fillId="3" borderId="0" applyAlignment="1" pivotButton="0" quotePrefix="0" xfId="0">
      <alignment horizontal="left"/>
    </xf>
    <xf numFmtId="165" fontId="8" fillId="3" borderId="0" applyAlignment="1" pivotButton="0" quotePrefix="0" xfId="0">
      <alignment horizontal="left"/>
    </xf>
    <xf numFmtId="165" fontId="1" fillId="25" borderId="0" pivotButton="0" quotePrefix="0" xfId="0"/>
    <xf numFmtId="0" fontId="2" fillId="25" borderId="0" pivotButton="0" quotePrefix="0" xfId="0"/>
    <xf numFmtId="164" fontId="2" fillId="25" borderId="0" pivotButton="0" quotePrefix="0" xfId="0"/>
    <xf numFmtId="49" fontId="4" fillId="0" borderId="0" pivotButton="0" quotePrefix="0" xfId="0"/>
    <xf numFmtId="168" fontId="4" fillId="0" borderId="0" pivotButton="0" quotePrefix="0" xfId="0"/>
    <xf numFmtId="14" fontId="4" fillId="0" borderId="0" pivotButton="0" quotePrefix="0" xfId="0"/>
    <xf numFmtId="49" fontId="4" fillId="30" borderId="0" pivotButton="0" quotePrefix="0" xfId="0"/>
    <xf numFmtId="168" fontId="4" fillId="30" borderId="0" pivotButton="0" quotePrefix="0" xfId="0"/>
    <xf numFmtId="0" fontId="4" fillId="30" borderId="0" pivotButton="0" quotePrefix="0" xfId="0"/>
    <xf numFmtId="14" fontId="4" fillId="30" borderId="0" pivotButton="0" quotePrefix="0" xfId="0"/>
    <xf numFmtId="169" fontId="4" fillId="30" borderId="0" pivotButton="0" quotePrefix="0" xfId="0"/>
    <xf numFmtId="170" fontId="4" fillId="30" borderId="0" pivotButton="0" quotePrefix="0" xfId="0"/>
    <xf numFmtId="0" fontId="4" fillId="24" borderId="0" pivotButton="0" quotePrefix="0" xfId="0"/>
    <xf numFmtId="169" fontId="4" fillId="0" borderId="0" pivotButton="0" quotePrefix="0" xfId="0"/>
    <xf numFmtId="170" fontId="4" fillId="0" borderId="0" pivotButton="0" quotePrefix="0" xfId="0"/>
    <xf numFmtId="0" fontId="4" fillId="35" borderId="0" pivotButton="0" quotePrefix="0" xfId="0"/>
    <xf numFmtId="49" fontId="4" fillId="29" borderId="0" pivotButton="0" quotePrefix="0" xfId="0"/>
    <xf numFmtId="168" fontId="4" fillId="29" borderId="0" pivotButton="0" quotePrefix="0" xfId="0"/>
    <xf numFmtId="0" fontId="4" fillId="29" borderId="0" pivotButton="0" quotePrefix="0" xfId="0"/>
    <xf numFmtId="14" fontId="4" fillId="29" borderId="0" pivotButton="0" quotePrefix="0" xfId="0"/>
    <xf numFmtId="169" fontId="4" fillId="29" borderId="0" pivotButton="0" quotePrefix="0" xfId="0"/>
    <xf numFmtId="170" fontId="4" fillId="29" borderId="0" pivotButton="0" quotePrefix="0" xfId="0"/>
    <xf numFmtId="49" fontId="4" fillId="24" borderId="0" pivotButton="0" quotePrefix="0" xfId="0"/>
    <xf numFmtId="168" fontId="4" fillId="24" borderId="0" pivotButton="0" quotePrefix="0" xfId="0"/>
    <xf numFmtId="14" fontId="4" fillId="24" borderId="0" pivotButton="0" quotePrefix="0" xfId="0"/>
    <xf numFmtId="168" fontId="4" fillId="3" borderId="0" pivotButton="0" quotePrefix="0" xfId="0"/>
    <xf numFmtId="0" fontId="0" fillId="3" borderId="0" pivotButton="0" quotePrefix="0" xfId="0"/>
    <xf numFmtId="49" fontId="0" fillId="36" borderId="0" pivotButton="0" quotePrefix="0" xfId="0"/>
    <xf numFmtId="49" fontId="0" fillId="3" borderId="0" pivotButton="0" quotePrefix="0" xfId="0"/>
    <xf numFmtId="49" fontId="0" fillId="0" borderId="0" pivotButton="0" quotePrefix="0" xfId="0"/>
    <xf numFmtId="4" fontId="0" fillId="3" borderId="0" pivotButton="0" quotePrefix="0" xfId="0"/>
    <xf numFmtId="0" fontId="0" fillId="3" borderId="14" pivotButton="0" quotePrefix="0" xfId="0"/>
    <xf numFmtId="0" fontId="0" fillId="3" borderId="15" pivotButton="0" quotePrefix="0" xfId="0"/>
    <xf numFmtId="49" fontId="0" fillId="36" borderId="16" pivotButton="0" quotePrefix="0" xfId="0"/>
    <xf numFmtId="49" fontId="0" fillId="3" borderId="15" pivotButton="0" quotePrefix="0" xfId="0"/>
    <xf numFmtId="49" fontId="0" fillId="0" borderId="15" pivotButton="0" quotePrefix="0" xfId="0"/>
    <xf numFmtId="4" fontId="0" fillId="3" borderId="15" pivotButton="0" quotePrefix="0" xfId="0"/>
    <xf numFmtId="49" fontId="0" fillId="0" borderId="17" pivotButton="0" quotePrefix="0" xfId="0"/>
    <xf numFmtId="49" fontId="0" fillId="3" borderId="18" pivotButton="0" quotePrefix="0" xfId="0"/>
    <xf numFmtId="49" fontId="9" fillId="37" borderId="19" pivotButton="0" quotePrefix="0" xfId="0"/>
    <xf numFmtId="167" fontId="9" fillId="37" borderId="20" pivotButton="0" quotePrefix="0" xfId="0"/>
    <xf numFmtId="0" fontId="9" fillId="37" borderId="20" pivotButton="0" quotePrefix="0" xfId="0"/>
    <xf numFmtId="0" fontId="10" fillId="37" borderId="20" pivotButton="0" quotePrefix="0" xfId="0"/>
    <xf numFmtId="0" fontId="0" fillId="3" borderId="18" pivotButton="0" quotePrefix="0" xfId="0"/>
    <xf numFmtId="49" fontId="0" fillId="36" borderId="20" pivotButton="0" quotePrefix="0" xfId="0"/>
    <xf numFmtId="165" fontId="0" fillId="0" borderId="15" pivotButton="0" quotePrefix="0" xfId="0"/>
    <xf numFmtId="171" fontId="0" fillId="3" borderId="15" pivotButton="0" quotePrefix="0" xfId="0"/>
    <xf numFmtId="171" fontId="0" fillId="0" borderId="15" pivotButton="0" quotePrefix="0" xfId="0"/>
    <xf numFmtId="167" fontId="0" fillId="0" borderId="15" pivotButton="0" quotePrefix="0" xfId="0"/>
    <xf numFmtId="167" fontId="0" fillId="3" borderId="15" pivotButton="0" quotePrefix="0" xfId="0"/>
    <xf numFmtId="167" fontId="0" fillId="0" borderId="17" pivotButton="0" quotePrefix="0" xfId="0"/>
    <xf numFmtId="0" fontId="0" fillId="3" borderId="24" pivotButton="0" quotePrefix="0" xfId="0"/>
    <xf numFmtId="49" fontId="12" fillId="3" borderId="18" pivotButton="0" quotePrefix="0" xfId="0"/>
    <xf numFmtId="49" fontId="13" fillId="3" borderId="15" pivotButton="0" quotePrefix="0" xfId="0"/>
    <xf numFmtId="49" fontId="11" fillId="3" borderId="24" pivotButton="0" quotePrefix="0" xfId="0"/>
    <xf numFmtId="49" fontId="0" fillId="3" borderId="27" applyAlignment="1" pivotButton="0" quotePrefix="0" xfId="0">
      <alignment horizontal="left"/>
    </xf>
    <xf numFmtId="49" fontId="0" fillId="3" borderId="14" pivotButton="0" quotePrefix="0" xfId="0"/>
    <xf numFmtId="49" fontId="0" fillId="3" borderId="14" applyAlignment="1" pivotButton="0" quotePrefix="0" xfId="0">
      <alignment horizontal="right"/>
    </xf>
    <xf numFmtId="49" fontId="13" fillId="3" borderId="15" applyAlignment="1" pivotButton="0" quotePrefix="0" xfId="0">
      <alignment horizontal="right"/>
    </xf>
    <xf numFmtId="0" fontId="0" fillId="3" borderId="28" pivotButton="0" quotePrefix="0" xfId="0"/>
    <xf numFmtId="165" fontId="11" fillId="19" borderId="20" pivotButton="0" quotePrefix="0" xfId="0"/>
    <xf numFmtId="172" fontId="11" fillId="11" borderId="20" pivotButton="0" quotePrefix="0" xfId="0"/>
    <xf numFmtId="171" fontId="11" fillId="11" borderId="20" pivotButton="0" quotePrefix="0" xfId="0"/>
    <xf numFmtId="167" fontId="14" fillId="3" borderId="15" pivotButton="0" quotePrefix="0" xfId="0"/>
    <xf numFmtId="49" fontId="0" fillId="3" borderId="14" applyAlignment="1" pivotButton="0" quotePrefix="0" xfId="0">
      <alignment horizontal="left"/>
    </xf>
    <xf numFmtId="171" fontId="11" fillId="19" borderId="20" pivotButton="0" quotePrefix="0" xfId="0"/>
    <xf numFmtId="49" fontId="0" fillId="3" borderId="27" pivotButton="0" quotePrefix="0" xfId="0"/>
    <xf numFmtId="165" fontId="0" fillId="24" borderId="15" pivotButton="0" quotePrefix="0" xfId="0"/>
    <xf numFmtId="49" fontId="0" fillId="3" borderId="14" applyAlignment="1" pivotButton="0" quotePrefix="0" xfId="0">
      <alignment horizontal="center"/>
    </xf>
    <xf numFmtId="49" fontId="15" fillId="3" borderId="14" pivotButton="0" quotePrefix="0" xfId="0"/>
    <xf numFmtId="49" fontId="15" fillId="3" borderId="14" applyAlignment="1" pivotButton="0" quotePrefix="0" xfId="0">
      <alignment horizontal="left"/>
    </xf>
    <xf numFmtId="167" fontId="11" fillId="19" borderId="20" pivotButton="0" quotePrefix="0" xfId="0"/>
    <xf numFmtId="167" fontId="16" fillId="28" borderId="20" pivotButton="0" quotePrefix="0" xfId="0"/>
    <xf numFmtId="171" fontId="16" fillId="28" borderId="20" pivotButton="0" quotePrefix="0" xfId="0"/>
    <xf numFmtId="0" fontId="16" fillId="28" borderId="20" pivotButton="0" quotePrefix="0" xfId="0"/>
    <xf numFmtId="167" fontId="14" fillId="3" borderId="18" pivotButton="0" quotePrefix="0" xfId="0"/>
    <xf numFmtId="49" fontId="11" fillId="3" borderId="15" pivotButton="0" quotePrefix="0" xfId="0"/>
    <xf numFmtId="171" fontId="11" fillId="3" borderId="14" pivotButton="0" quotePrefix="0" xfId="0"/>
    <xf numFmtId="171" fontId="11" fillId="3" borderId="15" pivotButton="0" quotePrefix="0" xfId="0"/>
    <xf numFmtId="171" fontId="13" fillId="3" borderId="15" pivotButton="0" quotePrefix="0" xfId="0"/>
    <xf numFmtId="49" fontId="11" fillId="3" borderId="28" applyAlignment="1" pivotButton="0" quotePrefix="0" xfId="0">
      <alignment horizontal="right"/>
    </xf>
    <xf numFmtId="0" fontId="11" fillId="11" borderId="20" applyAlignment="1" pivotButton="0" quotePrefix="0" xfId="0">
      <alignment horizontal="left"/>
    </xf>
    <xf numFmtId="0" fontId="13" fillId="3" borderId="15" pivotButton="0" quotePrefix="0" xfId="0"/>
    <xf numFmtId="167" fontId="11" fillId="19" borderId="20" applyAlignment="1" pivotButton="0" quotePrefix="0" xfId="0">
      <alignment horizontal="right"/>
    </xf>
    <xf numFmtId="167" fontId="11" fillId="39" borderId="20" pivotButton="0" quotePrefix="0" xfId="0"/>
    <xf numFmtId="1" fontId="11" fillId="39" borderId="20" pivotButton="0" quotePrefix="0" xfId="0"/>
    <xf numFmtId="0" fontId="0" fillId="0" borderId="15" pivotButton="0" quotePrefix="0" xfId="0"/>
    <xf numFmtId="169" fontId="0" fillId="0" borderId="15" pivotButton="0" quotePrefix="0" xfId="0"/>
    <xf numFmtId="0" fontId="0" fillId="0" borderId="29" pivotButton="0" quotePrefix="0" xfId="0"/>
    <xf numFmtId="49" fontId="11" fillId="40" borderId="20" pivotButton="0" quotePrefix="0" xfId="0"/>
    <xf numFmtId="49" fontId="0" fillId="0" borderId="30" pivotButton="0" quotePrefix="0" xfId="0"/>
    <xf numFmtId="0" fontId="0" fillId="3" borderId="30" pivotButton="0" quotePrefix="0" xfId="0"/>
    <xf numFmtId="4" fontId="0" fillId="3" borderId="30" pivotButton="0" quotePrefix="0" xfId="0"/>
    <xf numFmtId="49" fontId="0" fillId="0" borderId="31" pivotButton="0" quotePrefix="0" xfId="0"/>
    <xf numFmtId="2" fontId="11" fillId="3" borderId="24" pivotButton="0" quotePrefix="0" xfId="0"/>
    <xf numFmtId="49" fontId="9" fillId="41" borderId="19" pivotButton="0" quotePrefix="0" xfId="0"/>
    <xf numFmtId="0" fontId="9" fillId="41" borderId="20" pivotButton="0" quotePrefix="0" xfId="0"/>
    <xf numFmtId="0" fontId="10" fillId="41" borderId="20" pivotButton="0" quotePrefix="0" xfId="0"/>
    <xf numFmtId="49" fontId="0" fillId="9" borderId="19" pivotButton="0" quotePrefix="0" xfId="0"/>
    <xf numFmtId="0" fontId="0" fillId="9" borderId="20" pivotButton="0" quotePrefix="0" xfId="0"/>
    <xf numFmtId="167" fontId="11" fillId="9" borderId="20" pivotButton="0" quotePrefix="0" xfId="0"/>
    <xf numFmtId="171" fontId="11" fillId="9" borderId="20" pivotButton="0" quotePrefix="0" xfId="0"/>
    <xf numFmtId="0" fontId="11" fillId="9" borderId="20" pivotButton="0" quotePrefix="0" xfId="0"/>
    <xf numFmtId="49" fontId="17" fillId="3" borderId="15" pivotButton="0" quotePrefix="0" xfId="0"/>
    <xf numFmtId="49" fontId="0" fillId="3" borderId="15" applyAlignment="1" pivotButton="0" quotePrefix="0" xfId="0">
      <alignment horizontal="center"/>
    </xf>
    <xf numFmtId="171" fontId="11" fillId="42" borderId="20" pivotButton="0" quotePrefix="0" xfId="0"/>
    <xf numFmtId="167" fontId="11" fillId="42" borderId="20" pivotButton="0" quotePrefix="0" xfId="0"/>
    <xf numFmtId="0" fontId="11" fillId="19" borderId="20" pivotButton="0" quotePrefix="0" xfId="0"/>
    <xf numFmtId="0" fontId="11" fillId="42" borderId="20" pivotButton="0" quotePrefix="0" xfId="0"/>
    <xf numFmtId="49" fontId="0" fillId="3" borderId="27" applyAlignment="1" pivotButton="0" quotePrefix="0" xfId="0">
      <alignment horizontal="center"/>
    </xf>
    <xf numFmtId="172" fontId="11" fillId="42" borderId="20" pivotButton="0" quotePrefix="0" xfId="0"/>
    <xf numFmtId="0" fontId="0" fillId="3" borderId="32" pivotButton="0" quotePrefix="0" xfId="0"/>
    <xf numFmtId="167" fontId="0" fillId="3" borderId="24" applyAlignment="1" pivotButton="0" quotePrefix="0" xfId="0">
      <alignment horizontal="center"/>
    </xf>
    <xf numFmtId="2" fontId="11" fillId="19" borderId="20" pivotButton="0" quotePrefix="0" xfId="0"/>
    <xf numFmtId="167" fontId="11" fillId="3" borderId="24" pivotButton="0" quotePrefix="0" xfId="0"/>
    <xf numFmtId="167" fontId="11" fillId="3" borderId="15" pivotButton="0" quotePrefix="0" xfId="0"/>
    <xf numFmtId="49" fontId="0" fillId="7" borderId="19" pivotButton="0" quotePrefix="0" xfId="0"/>
    <xf numFmtId="0" fontId="0" fillId="3" borderId="18" applyAlignment="1" pivotButton="0" quotePrefix="0" xfId="0">
      <alignment horizontal="center"/>
    </xf>
    <xf numFmtId="0" fontId="0" fillId="3" borderId="15" applyAlignment="1" pivotButton="0" quotePrefix="0" xfId="0">
      <alignment horizontal="center"/>
    </xf>
    <xf numFmtId="171" fontId="0" fillId="3" borderId="15" applyAlignment="1" pivotButton="0" quotePrefix="0" xfId="0">
      <alignment horizontal="center"/>
    </xf>
    <xf numFmtId="49" fontId="11" fillId="3" borderId="15" applyAlignment="1" pivotButton="0" quotePrefix="0" xfId="0">
      <alignment horizontal="center"/>
    </xf>
    <xf numFmtId="49" fontId="15" fillId="7" borderId="19" pivotButton="0" quotePrefix="0" xfId="0"/>
    <xf numFmtId="0" fontId="15" fillId="3" borderId="18" pivotButton="0" quotePrefix="0" xfId="0"/>
    <xf numFmtId="0" fontId="15" fillId="3" borderId="15" pivotButton="0" quotePrefix="0" xfId="0"/>
    <xf numFmtId="49" fontId="13" fillId="3" borderId="27" pivotButton="0" quotePrefix="0" xfId="0"/>
    <xf numFmtId="167" fontId="13" fillId="3" borderId="14" pivotButton="0" quotePrefix="0" xfId="0"/>
    <xf numFmtId="171" fontId="11" fillId="42" borderId="33" pivotButton="0" quotePrefix="0" xfId="0"/>
    <xf numFmtId="171" fontId="11" fillId="42" borderId="34" pivotButton="0" quotePrefix="0" xfId="0"/>
    <xf numFmtId="0" fontId="0" fillId="3" borderId="35" pivotButton="0" quotePrefix="0" xfId="0"/>
    <xf numFmtId="49" fontId="0" fillId="3" borderId="19" pivotButton="0" quotePrefix="0" xfId="0"/>
    <xf numFmtId="165" fontId="11" fillId="43" borderId="20" pivotButton="0" quotePrefix="0" xfId="0"/>
    <xf numFmtId="0" fontId="11" fillId="3" borderId="20" pivotButton="0" quotePrefix="0" xfId="0"/>
    <xf numFmtId="0" fontId="0" fillId="3" borderId="36" pivotButton="0" quotePrefix="0" xfId="0"/>
    <xf numFmtId="0" fontId="0" fillId="3" borderId="27" pivotButton="0" quotePrefix="0" xfId="0"/>
    <xf numFmtId="49" fontId="9" fillId="44" borderId="19" pivotButton="0" quotePrefix="0" xfId="0"/>
    <xf numFmtId="0" fontId="0" fillId="44" borderId="20" pivotButton="0" quotePrefix="0" xfId="0"/>
    <xf numFmtId="167" fontId="0" fillId="3" borderId="24" pivotButton="0" quotePrefix="0" xfId="0"/>
    <xf numFmtId="49" fontId="11" fillId="3" borderId="28" pivotButton="0" quotePrefix="0" xfId="0"/>
    <xf numFmtId="1" fontId="11" fillId="42" borderId="20" applyAlignment="1" pivotButton="0" quotePrefix="0" xfId="0">
      <alignment horizontal="right"/>
    </xf>
    <xf numFmtId="49" fontId="11" fillId="3" borderId="32" applyAlignment="1" pivotButton="0" quotePrefix="0" xfId="0">
      <alignment horizontal="right"/>
    </xf>
    <xf numFmtId="0" fontId="0" fillId="42" borderId="20" pivotButton="0" quotePrefix="0" xfId="0"/>
    <xf numFmtId="167" fontId="13" fillId="3" borderId="18" pivotButton="0" quotePrefix="0" xfId="0"/>
    <xf numFmtId="165" fontId="13" fillId="3" borderId="15" pivotButton="0" quotePrefix="0" xfId="0"/>
    <xf numFmtId="2" fontId="11" fillId="19" borderId="20" applyAlignment="1" pivotButton="0" quotePrefix="0" xfId="0">
      <alignment horizontal="right"/>
    </xf>
    <xf numFmtId="167" fontId="15" fillId="3" borderId="15" pivotButton="0" quotePrefix="0" xfId="0"/>
    <xf numFmtId="0" fontId="10" fillId="3" borderId="15" pivotButton="0" quotePrefix="0" xfId="0"/>
    <xf numFmtId="0" fontId="11" fillId="3" borderId="15" pivotButton="0" quotePrefix="0" xfId="0"/>
    <xf numFmtId="2" fontId="11" fillId="3" borderId="24" applyAlignment="1" pivotButton="0" quotePrefix="0" xfId="0">
      <alignment horizontal="right"/>
    </xf>
    <xf numFmtId="173" fontId="13" fillId="3" borderId="15" pivotButton="0" quotePrefix="0" xfId="0"/>
    <xf numFmtId="167" fontId="13" fillId="3" borderId="15" pivotButton="0" quotePrefix="0" xfId="0"/>
    <xf numFmtId="49" fontId="18" fillId="3" borderId="15" pivotButton="0" quotePrefix="0" xfId="0"/>
    <xf numFmtId="167" fontId="11" fillId="3" borderId="15" applyAlignment="1" pivotButton="0" quotePrefix="0" xfId="0">
      <alignment horizontal="right"/>
    </xf>
    <xf numFmtId="4" fontId="0" fillId="0" borderId="0" pivotButton="0" quotePrefix="0" xfId="0"/>
    <xf numFmtId="0" fontId="0" fillId="0" borderId="37" pivotButton="1" quotePrefix="0" xfId="0"/>
    <xf numFmtId="0" fontId="0" fillId="0" borderId="38" pivotButton="1" quotePrefix="0" xfId="0"/>
    <xf numFmtId="0" fontId="0" fillId="0" borderId="38" pivotButton="0" quotePrefix="0" xfId="0"/>
    <xf numFmtId="0" fontId="0" fillId="0" borderId="39" pivotButton="0" quotePrefix="0" xfId="0"/>
    <xf numFmtId="0" fontId="0" fillId="0" borderId="40" pivotButton="0" quotePrefix="0" xfId="0"/>
    <xf numFmtId="0" fontId="0" fillId="0" borderId="37" pivotButton="0" quotePrefix="0" xfId="0"/>
    <xf numFmtId="0" fontId="0" fillId="0" borderId="41" pivotButton="0" quotePrefix="0" xfId="0"/>
    <xf numFmtId="0" fontId="0" fillId="0" borderId="42" pivotButton="0" quotePrefix="0" xfId="0"/>
    <xf numFmtId="0" fontId="0" fillId="0" borderId="43" pivotButton="0" quotePrefix="0" xfId="0"/>
    <xf numFmtId="0" fontId="0" fillId="0" borderId="44" pivotButton="0" quotePrefix="0" xfId="0"/>
    <xf numFmtId="0" fontId="0" fillId="0" borderId="46" pivotButton="0" quotePrefix="0" xfId="0"/>
    <xf numFmtId="165" fontId="0" fillId="45" borderId="0" applyAlignment="1" pivotButton="0" quotePrefix="0" xfId="0">
      <alignment horizontal="left"/>
    </xf>
    <xf numFmtId="164" fontId="0" fillId="45" borderId="0" applyAlignment="1" pivotButton="0" quotePrefix="0" xfId="0">
      <alignment horizontal="left"/>
    </xf>
    <xf numFmtId="0" fontId="9" fillId="45" borderId="0" pivotButton="0" quotePrefix="0" xfId="0"/>
    <xf numFmtId="173" fontId="0" fillId="0" borderId="0" pivotButton="0" quotePrefix="0" xfId="0"/>
    <xf numFmtId="2" fontId="0" fillId="0" borderId="0" pivotButton="0" quotePrefix="0" xfId="0"/>
    <xf numFmtId="0" fontId="12" fillId="0" borderId="0" pivotButton="0" quotePrefix="0" xfId="0"/>
    <xf numFmtId="0" fontId="9" fillId="46" borderId="0" pivotButton="0" quotePrefix="0" xfId="0"/>
    <xf numFmtId="0" fontId="11" fillId="0" borderId="0" pivotButton="0" quotePrefix="0" xfId="0"/>
    <xf numFmtId="1" fontId="9" fillId="46" borderId="0" pivotButton="0" quotePrefix="0" xfId="0"/>
    <xf numFmtId="0" fontId="0" fillId="47" borderId="0" pivotButton="0" quotePrefix="0" xfId="0"/>
    <xf numFmtId="0" fontId="11" fillId="47" borderId="0" pivotButton="0" quotePrefix="0" xfId="0"/>
    <xf numFmtId="0" fontId="20" fillId="0" borderId="0" pivotButton="0" quotePrefix="0" xfId="0"/>
    <xf numFmtId="0" fontId="21" fillId="0" borderId="0" pivotButton="0" quotePrefix="0" xfId="0"/>
    <xf numFmtId="0" fontId="21" fillId="47" borderId="0" pivotButton="0" quotePrefix="0" xfId="0"/>
    <xf numFmtId="0" fontId="0" fillId="48" borderId="0" pivotButton="0" quotePrefix="0" xfId="0"/>
    <xf numFmtId="0" fontId="21" fillId="48" borderId="0" pivotButton="0" quotePrefix="0" xfId="0"/>
    <xf numFmtId="164" fontId="0" fillId="0" borderId="0" pivotButton="0" quotePrefix="0" xfId="0"/>
    <xf numFmtId="165" fontId="0" fillId="0" borderId="0" pivotButton="0" quotePrefix="0" xfId="0"/>
    <xf numFmtId="165" fontId="20" fillId="0" borderId="0" pivotButton="0" quotePrefix="0" xfId="0"/>
    <xf numFmtId="0" fontId="11" fillId="48" borderId="0" pivotButton="0" quotePrefix="0" xfId="0"/>
    <xf numFmtId="0" fontId="0" fillId="49" borderId="0" pivotButton="0" quotePrefix="0" xfId="0"/>
    <xf numFmtId="0" fontId="11" fillId="49" borderId="0" pivotButton="0" quotePrefix="0" xfId="0"/>
    <xf numFmtId="0" fontId="2" fillId="30" borderId="26" pivotButton="0" quotePrefix="0" xfId="1"/>
    <xf numFmtId="0" fontId="2" fillId="21" borderId="26" applyAlignment="1" pivotButton="0" quotePrefix="0" xfId="1">
      <alignment horizontal="left"/>
    </xf>
    <xf numFmtId="0" fontId="2" fillId="27" borderId="26" applyAlignment="1" pivotButton="0" quotePrefix="0" xfId="1">
      <alignment horizontal="left"/>
    </xf>
    <xf numFmtId="0" fontId="2" fillId="18" borderId="26" applyAlignment="1" pivotButton="0" quotePrefix="0" xfId="1">
      <alignment horizontal="left"/>
    </xf>
    <xf numFmtId="0" fontId="2" fillId="50" borderId="26" applyAlignment="1" pivotButton="0" quotePrefix="0" xfId="1">
      <alignment horizontal="left"/>
    </xf>
    <xf numFmtId="0" fontId="2" fillId="5" borderId="26" applyAlignment="1" pivotButton="0" quotePrefix="0" xfId="1">
      <alignment horizontal="left"/>
    </xf>
    <xf numFmtId="0" fontId="19" fillId="0" borderId="26" pivotButton="0" quotePrefix="0" xfId="1"/>
    <xf numFmtId="2" fontId="2" fillId="27" borderId="26" pivotButton="0" quotePrefix="0" xfId="1"/>
    <xf numFmtId="2" fontId="2" fillId="24" borderId="26" pivotButton="0" quotePrefix="0" xfId="1"/>
    <xf numFmtId="2" fontId="2" fillId="21" borderId="26" applyAlignment="1" pivotButton="0" quotePrefix="0" xfId="1">
      <alignment horizontal="left"/>
    </xf>
    <xf numFmtId="2" fontId="2" fillId="18" borderId="26" applyAlignment="1" pivotButton="0" quotePrefix="0" xfId="1">
      <alignment horizontal="left"/>
    </xf>
    <xf numFmtId="2" fontId="2" fillId="50" borderId="26" applyAlignment="1" pivotButton="0" quotePrefix="0" xfId="1">
      <alignment horizontal="left"/>
    </xf>
    <xf numFmtId="2" fontId="2" fillId="5" borderId="26" applyAlignment="1" pivotButton="0" quotePrefix="0" xfId="1">
      <alignment horizontal="left"/>
    </xf>
    <xf numFmtId="0" fontId="2" fillId="27" borderId="26" pivotButton="0" quotePrefix="0" xfId="1"/>
    <xf numFmtId="0" fontId="2" fillId="24" borderId="26" pivotButton="0" quotePrefix="0" xfId="1"/>
    <xf numFmtId="165" fontId="2" fillId="21" borderId="26" applyAlignment="1" pivotButton="0" quotePrefix="0" xfId="1">
      <alignment horizontal="left"/>
    </xf>
    <xf numFmtId="165" fontId="2" fillId="18" borderId="26" applyAlignment="1" pivotButton="0" quotePrefix="0" xfId="1">
      <alignment horizontal="left"/>
    </xf>
    <xf numFmtId="165" fontId="2" fillId="50" borderId="26" applyAlignment="1" pivotButton="0" quotePrefix="0" xfId="1">
      <alignment horizontal="left"/>
    </xf>
    <xf numFmtId="165" fontId="2" fillId="5" borderId="26" applyAlignment="1" pivotButton="0" quotePrefix="0" xfId="1">
      <alignment horizontal="left"/>
    </xf>
    <xf numFmtId="2" fontId="2" fillId="18" borderId="26" pivotButton="0" quotePrefix="0" xfId="1"/>
    <xf numFmtId="0" fontId="2" fillId="18" borderId="26" pivotButton="0" quotePrefix="0" xfId="1"/>
    <xf numFmtId="0" fontId="2" fillId="2" borderId="26" pivotButton="0" quotePrefix="0" xfId="1"/>
    <xf numFmtId="165" fontId="2" fillId="25" borderId="26" pivotButton="0" quotePrefix="0" xfId="1"/>
    <xf numFmtId="165" fontId="2" fillId="20" borderId="26" pivotButton="0" quotePrefix="0" xfId="1"/>
    <xf numFmtId="0" fontId="2" fillId="20" borderId="26" pivotButton="0" quotePrefix="0" xfId="1"/>
    <xf numFmtId="0" fontId="2" fillId="0" borderId="26" pivotButton="0" quotePrefix="0" xfId="1"/>
    <xf numFmtId="0" fontId="2" fillId="21" borderId="26" pivotButton="0" quotePrefix="0" xfId="1"/>
    <xf numFmtId="0" fontId="2" fillId="50" borderId="26" pivotButton="0" quotePrefix="0" xfId="1"/>
    <xf numFmtId="0" fontId="2" fillId="5" borderId="26" pivotButton="0" quotePrefix="0" xfId="1"/>
    <xf numFmtId="4" fontId="2" fillId="21" borderId="26" pivotButton="0" quotePrefix="0" xfId="1"/>
    <xf numFmtId="0" fontId="1" fillId="2" borderId="26" pivotButton="0" quotePrefix="0" xfId="1"/>
    <xf numFmtId="0" fontId="2" fillId="3" borderId="26" pivotButton="0" quotePrefix="0" xfId="1"/>
    <xf numFmtId="164" fontId="2" fillId="3" borderId="26" pivotButton="0" quotePrefix="0" xfId="1"/>
    <xf numFmtId="164" fontId="2" fillId="2" borderId="26" pivotButton="0" quotePrefix="0" xfId="1"/>
    <xf numFmtId="164" fontId="2" fillId="27" borderId="26" applyAlignment="1" pivotButton="0" quotePrefix="0" xfId="1">
      <alignment horizontal="left"/>
    </xf>
    <xf numFmtId="0" fontId="2" fillId="12" borderId="26" pivotButton="0" quotePrefix="0" xfId="1"/>
    <xf numFmtId="164" fontId="2" fillId="12" borderId="26" pivotButton="0" quotePrefix="0" xfId="1"/>
    <xf numFmtId="164" fontId="8" fillId="27" borderId="26" applyAlignment="1" pivotButton="0" quotePrefix="0" xfId="1">
      <alignment horizontal="left"/>
    </xf>
    <xf numFmtId="165" fontId="2" fillId="12" borderId="26" pivotButton="0" quotePrefix="0" xfId="1"/>
    <xf numFmtId="165" fontId="2" fillId="2" borderId="26" pivotButton="0" quotePrefix="0" xfId="1"/>
    <xf numFmtId="165" fontId="2" fillId="27" borderId="26" applyAlignment="1" pivotButton="0" quotePrefix="0" xfId="1">
      <alignment horizontal="left"/>
    </xf>
    <xf numFmtId="0" fontId="2" fillId="13" borderId="26" pivotButton="0" quotePrefix="0" xfId="1"/>
    <xf numFmtId="164" fontId="2" fillId="13" borderId="26" pivotButton="0" quotePrefix="0" xfId="1"/>
    <xf numFmtId="165" fontId="2" fillId="13" borderId="26" pivotButton="0" quotePrefix="0" xfId="1"/>
    <xf numFmtId="0" fontId="2" fillId="14" borderId="26" pivotButton="0" quotePrefix="0" xfId="1"/>
    <xf numFmtId="164" fontId="2" fillId="14" borderId="26" pivotButton="0" quotePrefix="0" xfId="1"/>
    <xf numFmtId="165" fontId="2" fillId="14" borderId="26" pivotButton="0" quotePrefix="0" xfId="1"/>
    <xf numFmtId="165" fontId="2" fillId="3" borderId="26" pivotButton="0" quotePrefix="0" xfId="1"/>
    <xf numFmtId="165" fontId="2" fillId="3" borderId="26" applyAlignment="1" pivotButton="0" quotePrefix="0" xfId="1">
      <alignment horizontal="left"/>
    </xf>
    <xf numFmtId="0" fontId="22" fillId="0" borderId="0" pivotButton="0" quotePrefix="0" xfId="0"/>
    <xf numFmtId="0" fontId="23" fillId="0" borderId="0" pivotButton="0" quotePrefix="0" xfId="0"/>
    <xf numFmtId="0" fontId="24" fillId="51" borderId="0" pivotButton="0" quotePrefix="0" xfId="0"/>
    <xf numFmtId="0" fontId="0" fillId="51" borderId="0" pivotButton="0" quotePrefix="0" xfId="0"/>
    <xf numFmtId="1" fontId="0" fillId="0" borderId="0" pivotButton="0" quotePrefix="0" xfId="0"/>
    <xf numFmtId="0" fontId="11" fillId="52" borderId="0" pivotButton="0" quotePrefix="0" xfId="0"/>
    <xf numFmtId="2" fontId="11" fillId="0" borderId="0" pivotButton="0" quotePrefix="0" xfId="0"/>
    <xf numFmtId="2" fontId="11" fillId="52" borderId="0" pivotButton="0" quotePrefix="0" xfId="0"/>
    <xf numFmtId="1" fontId="11" fillId="52" borderId="0" pivotButton="0" quotePrefix="0" xfId="0"/>
    <xf numFmtId="0" fontId="25" fillId="0" borderId="0" pivotButton="0" quotePrefix="0" xfId="0"/>
    <xf numFmtId="0" fontId="26" fillId="0" borderId="0" pivotButton="0" quotePrefix="0" xfId="0"/>
    <xf numFmtId="174" fontId="0" fillId="0" borderId="0" pivotButton="0" quotePrefix="0" xfId="0"/>
    <xf numFmtId="175" fontId="0" fillId="0" borderId="0" pivotButton="0" quotePrefix="0" xfId="0"/>
    <xf numFmtId="0" fontId="27" fillId="0" borderId="0" pivotButton="0" quotePrefix="0" xfId="0"/>
    <xf numFmtId="165" fontId="20" fillId="52" borderId="0" pivotButton="0" quotePrefix="0" xfId="0"/>
    <xf numFmtId="0" fontId="0" fillId="52" borderId="0" pivotButton="0" quotePrefix="0" xfId="0"/>
    <xf numFmtId="165" fontId="0" fillId="52" borderId="0" pivotButton="0" quotePrefix="0" xfId="0"/>
    <xf numFmtId="174" fontId="0" fillId="52" borderId="0" pivotButton="0" quotePrefix="0" xfId="0"/>
    <xf numFmtId="175" fontId="0" fillId="52" borderId="0" pivotButton="0" quotePrefix="0" xfId="0"/>
    <xf numFmtId="0" fontId="28" fillId="52" borderId="0" pivotButton="0" quotePrefix="0" xfId="0"/>
    <xf numFmtId="0" fontId="29" fillId="0" borderId="0" pivotButton="0" quotePrefix="0" xfId="0"/>
    <xf numFmtId="167" fontId="20" fillId="0" borderId="0" pivotButton="0" quotePrefix="0" xfId="0"/>
    <xf numFmtId="0" fontId="30" fillId="0" borderId="0" pivotButton="0" quotePrefix="0" xfId="0"/>
    <xf numFmtId="0" fontId="31" fillId="0" borderId="0" pivotButton="0" quotePrefix="0" xfId="0"/>
    <xf numFmtId="0" fontId="33" fillId="0" borderId="0" pivotButton="0" quotePrefix="0" xfId="0"/>
    <xf numFmtId="0" fontId="21" fillId="53" borderId="0" pivotButton="0" quotePrefix="0" xfId="0"/>
    <xf numFmtId="0" fontId="34" fillId="0" borderId="0" pivotButton="0" quotePrefix="0" xfId="0"/>
    <xf numFmtId="0" fontId="36" fillId="0" borderId="0" pivotButton="0" quotePrefix="0" xfId="0"/>
    <xf numFmtId="0" fontId="20" fillId="53" borderId="0" pivotButton="0" quotePrefix="0" xfId="0"/>
    <xf numFmtId="164" fontId="20" fillId="53" borderId="0" pivotButton="0" quotePrefix="0" xfId="0"/>
    <xf numFmtId="0" fontId="11" fillId="0" borderId="49" pivotButton="0" quotePrefix="0" xfId="0"/>
    <xf numFmtId="0" fontId="0" fillId="0" borderId="49" pivotButton="0" quotePrefix="0" xfId="0"/>
    <xf numFmtId="0" fontId="0" fillId="0" borderId="50" pivotButton="0" quotePrefix="0" xfId="0"/>
    <xf numFmtId="2" fontId="0" fillId="0" borderId="50" pivotButton="0" quotePrefix="0" xfId="0"/>
    <xf numFmtId="164" fontId="20" fillId="53" borderId="50" pivotButton="0" quotePrefix="0" xfId="0"/>
    <xf numFmtId="176" fontId="0" fillId="0" borderId="50" pivotButton="0" quotePrefix="0" xfId="0"/>
    <xf numFmtId="0" fontId="0" fillId="0" borderId="51" pivotButton="0" quotePrefix="0" xfId="0"/>
    <xf numFmtId="2" fontId="0" fillId="0" borderId="51" pivotButton="0" quotePrefix="0" xfId="0"/>
    <xf numFmtId="164" fontId="20" fillId="53" borderId="51" pivotButton="0" quotePrefix="0" xfId="0"/>
    <xf numFmtId="176" fontId="0" fillId="0" borderId="51" pivotButton="0" quotePrefix="0" xfId="0"/>
    <xf numFmtId="0" fontId="9" fillId="54" borderId="53" pivotButton="0" quotePrefix="0" xfId="0"/>
    <xf numFmtId="0" fontId="9" fillId="54" borderId="54" pivotButton="0" quotePrefix="0" xfId="0"/>
    <xf numFmtId="0" fontId="11" fillId="0" borderId="55" pivotButton="0" quotePrefix="0" xfId="0"/>
    <xf numFmtId="0" fontId="11" fillId="0" borderId="56" pivotButton="0" quotePrefix="0" xfId="0"/>
    <xf numFmtId="0" fontId="9" fillId="54" borderId="57" pivotButton="0" quotePrefix="0" xfId="0"/>
    <xf numFmtId="0" fontId="0" fillId="0" borderId="58" pivotButton="0" quotePrefix="0" xfId="0"/>
    <xf numFmtId="0" fontId="0" fillId="0" borderId="59" pivotButton="0" quotePrefix="0" xfId="0"/>
    <xf numFmtId="0" fontId="21" fillId="53" borderId="49" pivotButton="0" quotePrefix="0" xfId="0"/>
    <xf numFmtId="164" fontId="21" fillId="53" borderId="49" pivotButton="0" quotePrefix="0" xfId="0"/>
    <xf numFmtId="1" fontId="21" fillId="53" borderId="49" pivotButton="0" quotePrefix="0" xfId="0"/>
    <xf numFmtId="0" fontId="33" fillId="0" borderId="49" pivotButton="0" quotePrefix="0" xfId="0"/>
    <xf numFmtId="2" fontId="11" fillId="0" borderId="49" pivotButton="0" quotePrefix="0" xfId="0"/>
    <xf numFmtId="0" fontId="35" fillId="0" borderId="49" pivotButton="0" quotePrefix="0" xfId="0"/>
    <xf numFmtId="176" fontId="35" fillId="0" borderId="49" pivotButton="0" quotePrefix="0" xfId="0"/>
    <xf numFmtId="177" fontId="11" fillId="0" borderId="49" pivotButton="0" quotePrefix="0" xfId="0"/>
    <xf numFmtId="0" fontId="11" fillId="0" borderId="52" pivotButton="0" quotePrefix="0" xfId="0"/>
    <xf numFmtId="0" fontId="33" fillId="0" borderId="60" pivotButton="0" quotePrefix="0" xfId="0"/>
    <xf numFmtId="0" fontId="0" fillId="0" borderId="60" pivotButton="0" quotePrefix="0" xfId="0"/>
    <xf numFmtId="0" fontId="11" fillId="55" borderId="0" pivotButton="0" quotePrefix="0" xfId="0"/>
    <xf numFmtId="0" fontId="0" fillId="55" borderId="0" pivotButton="0" quotePrefix="0" xfId="0"/>
    <xf numFmtId="165" fontId="20" fillId="53" borderId="0" pivotButton="0" quotePrefix="0" xfId="0"/>
    <xf numFmtId="0" fontId="37" fillId="0" borderId="0" pivotButton="0" quotePrefix="0" xfId="0"/>
    <xf numFmtId="0" fontId="38" fillId="0" borderId="0" pivotButton="0" quotePrefix="0" xfId="0"/>
    <xf numFmtId="0" fontId="25" fillId="56" borderId="0" pivotButton="0" quotePrefix="0" xfId="0"/>
    <xf numFmtId="0" fontId="25" fillId="49" borderId="0" pivotButton="0" quotePrefix="0" xfId="0"/>
    <xf numFmtId="0" fontId="25" fillId="53" borderId="0" pivotButton="0" quotePrefix="0" xfId="0"/>
    <xf numFmtId="0" fontId="25" fillId="48" borderId="0" pivotButton="0" quotePrefix="0" xfId="0"/>
    <xf numFmtId="0" fontId="25" fillId="57" borderId="0" pivotButton="0" quotePrefix="0" xfId="0"/>
    <xf numFmtId="0" fontId="11" fillId="58" borderId="0" pivotButton="0" quotePrefix="0" xfId="0"/>
    <xf numFmtId="0" fontId="0" fillId="58" borderId="0" pivotButton="0" quotePrefix="0" xfId="0"/>
    <xf numFmtId="0" fontId="0" fillId="56" borderId="0" pivotButton="0" quotePrefix="0" xfId="0"/>
    <xf numFmtId="0" fontId="11" fillId="56" borderId="0" pivotButton="0" quotePrefix="0" xfId="0"/>
    <xf numFmtId="0" fontId="0" fillId="53" borderId="0" pivotButton="0" quotePrefix="0" xfId="0"/>
    <xf numFmtId="0" fontId="11" fillId="53" borderId="0" pivotButton="0" quotePrefix="0" xfId="0"/>
    <xf numFmtId="0" fontId="0" fillId="57" borderId="0" pivotButton="0" quotePrefix="0" xfId="0"/>
    <xf numFmtId="0" fontId="0" fillId="59" borderId="0" applyAlignment="1" pivotButton="0" quotePrefix="0" xfId="0">
      <alignment horizontal="center"/>
    </xf>
    <xf numFmtId="165" fontId="20" fillId="60" borderId="0" pivotButton="0" quotePrefix="0" xfId="0"/>
    <xf numFmtId="165" fontId="0" fillId="48" borderId="0" pivotButton="0" quotePrefix="0" xfId="0"/>
    <xf numFmtId="0" fontId="25" fillId="61" borderId="0" pivotButton="0" quotePrefix="0" xfId="0"/>
    <xf numFmtId="0" fontId="25" fillId="62" borderId="0" pivotButton="0" quotePrefix="0" xfId="0"/>
    <xf numFmtId="0" fontId="25" fillId="63" borderId="0" pivotButton="0" quotePrefix="0" xfId="0"/>
    <xf numFmtId="0" fontId="25" fillId="64" borderId="0" pivotButton="0" quotePrefix="0" xfId="0"/>
    <xf numFmtId="0" fontId="40" fillId="0" borderId="0" pivotButton="0" quotePrefix="0" xfId="0"/>
    <xf numFmtId="0" fontId="42" fillId="0" borderId="0" pivotButton="0" quotePrefix="0" xfId="0"/>
    <xf numFmtId="0" fontId="44" fillId="0" borderId="0" pivotButton="0" quotePrefix="0" xfId="0"/>
    <xf numFmtId="0" fontId="11" fillId="59" borderId="0" applyAlignment="1" pivotButton="0" quotePrefix="0" xfId="0">
      <alignment horizontal="center"/>
    </xf>
    <xf numFmtId="165" fontId="0" fillId="56" borderId="0" pivotButton="0" quotePrefix="0" xfId="0"/>
    <xf numFmtId="164" fontId="0" fillId="56" borderId="0" pivotButton="0" quotePrefix="0" xfId="0"/>
    <xf numFmtId="164" fontId="0" fillId="49" borderId="0" pivotButton="0" quotePrefix="0" xfId="0"/>
    <xf numFmtId="165" fontId="0" fillId="49" borderId="0" pivotButton="0" quotePrefix="0" xfId="0"/>
    <xf numFmtId="0" fontId="0" fillId="0" borderId="0" applyAlignment="1" pivotButton="0" quotePrefix="0" xfId="0">
      <alignment horizontal="center"/>
    </xf>
    <xf numFmtId="0" fontId="32" fillId="53" borderId="0" applyAlignment="1" pivotButton="0" quotePrefix="0" xfId="0">
      <alignment horizontal="center"/>
    </xf>
    <xf numFmtId="0" fontId="39" fillId="53" borderId="0" applyAlignment="1" pivotButton="0" quotePrefix="0" xfId="0">
      <alignment horizontal="center"/>
    </xf>
    <xf numFmtId="0" fontId="41" fillId="53" borderId="0" applyAlignment="1" pivotButton="0" quotePrefix="0" xfId="0">
      <alignment horizontal="center"/>
    </xf>
    <xf numFmtId="0" fontId="43" fillId="53" borderId="0" applyAlignment="1" pivotButton="0" quotePrefix="0" xfId="0">
      <alignment horizontal="center"/>
    </xf>
    <xf numFmtId="165" fontId="0" fillId="65" borderId="0" pivotButton="0" quotePrefix="0" xfId="0"/>
    <xf numFmtId="0" fontId="0" fillId="62" borderId="0" pivotButton="0" quotePrefix="0" xfId="0"/>
    <xf numFmtId="0" fontId="36" fillId="45" borderId="0" pivotButton="0" quotePrefix="0" xfId="0"/>
    <xf numFmtId="0" fontId="11" fillId="0" borderId="0" applyAlignment="1" pivotButton="0" quotePrefix="0" xfId="0">
      <alignment horizontal="center"/>
    </xf>
    <xf numFmtId="0" fontId="11" fillId="66" borderId="0" applyAlignment="1" pivotButton="0" quotePrefix="0" xfId="0">
      <alignment horizontal="center"/>
    </xf>
    <xf numFmtId="0" fontId="0" fillId="66" borderId="0" applyAlignment="1" pivotButton="0" quotePrefix="0" xfId="0">
      <alignment horizontal="center"/>
    </xf>
    <xf numFmtId="164" fontId="20" fillId="0" borderId="0" pivotButton="0" quotePrefix="0" xfId="0"/>
    <xf numFmtId="0" fontId="33" fillId="66" borderId="0" pivotButton="0" quotePrefix="0" xfId="0"/>
    <xf numFmtId="0" fontId="45" fillId="66" borderId="0" pivotButton="0" quotePrefix="0" xfId="0"/>
    <xf numFmtId="0" fontId="25" fillId="67" borderId="0" pivotButton="0" quotePrefix="0" xfId="0"/>
    <xf numFmtId="0" fontId="46" fillId="0" borderId="0" pivotButton="0" quotePrefix="0" xfId="0"/>
    <xf numFmtId="165" fontId="0" fillId="67" borderId="0" pivotButton="0" quotePrefix="0" xfId="0"/>
    <xf numFmtId="0" fontId="0" fillId="67" borderId="0" pivotButton="0" quotePrefix="0" xfId="0"/>
    <xf numFmtId="0" fontId="47" fillId="67" borderId="0" pivotButton="0" quotePrefix="0" xfId="0"/>
    <xf numFmtId="165" fontId="0" fillId="61" borderId="0" pivotButton="0" quotePrefix="0" xfId="0"/>
    <xf numFmtId="0" fontId="0" fillId="61" borderId="0" pivotButton="0" quotePrefix="0" xfId="0"/>
    <xf numFmtId="0" fontId="47" fillId="61" borderId="0" pivotButton="0" quotePrefix="0" xfId="0"/>
    <xf numFmtId="167" fontId="0" fillId="0" borderId="0" pivotButton="0" quotePrefix="0" xfId="0"/>
    <xf numFmtId="167" fontId="0" fillId="57" borderId="0" pivotButton="0" quotePrefix="0" xfId="0"/>
    <xf numFmtId="165" fontId="0" fillId="57" borderId="0" pivotButton="0" quotePrefix="0" xfId="0"/>
    <xf numFmtId="178" fontId="0" fillId="57" borderId="0" pivotButton="0" quotePrefix="0" xfId="0"/>
    <xf numFmtId="0" fontId="11" fillId="68" borderId="0" pivotButton="0" quotePrefix="0" xfId="0"/>
    <xf numFmtId="0" fontId="11" fillId="69" borderId="0" pivotButton="0" quotePrefix="0" xfId="0"/>
    <xf numFmtId="0" fontId="46" fillId="59" borderId="0" applyAlignment="1" pivotButton="0" quotePrefix="0" xfId="0">
      <alignment horizontal="center"/>
    </xf>
    <xf numFmtId="0" fontId="47" fillId="0" borderId="0" pivotButton="0" quotePrefix="0" xfId="0"/>
    <xf numFmtId="0" fontId="0" fillId="68" borderId="0" pivotButton="0" quotePrefix="0" xfId="0"/>
    <xf numFmtId="165" fontId="0" fillId="68" borderId="0" pivotButton="0" quotePrefix="0" xfId="0"/>
    <xf numFmtId="0" fontId="0" fillId="69" borderId="0" pivotButton="0" quotePrefix="0" xfId="0"/>
    <xf numFmtId="165" fontId="0" fillId="69" borderId="0" pivotButton="0" quotePrefix="0" xfId="0"/>
    <xf numFmtId="0" fontId="35" fillId="67" borderId="0" pivotButton="0" quotePrefix="0" xfId="0"/>
    <xf numFmtId="0" fontId="48" fillId="0" borderId="0" pivotButton="0" quotePrefix="0" xfId="0"/>
    <xf numFmtId="3" fontId="0" fillId="0" borderId="0" pivotButton="0" quotePrefix="0" xfId="0"/>
    <xf numFmtId="0" fontId="35" fillId="57" borderId="0" pivotButton="0" quotePrefix="0" xfId="0"/>
    <xf numFmtId="0" fontId="49" fillId="49" borderId="0" pivotButton="0" quotePrefix="0" xfId="0"/>
    <xf numFmtId="2" fontId="0" fillId="52" borderId="0" pivotButton="0" quotePrefix="0" xfId="0"/>
    <xf numFmtId="164" fontId="0" fillId="52" borderId="0" pivotButton="0" quotePrefix="0" xfId="0"/>
    <xf numFmtId="0" fontId="35" fillId="62" borderId="0" pivotButton="0" quotePrefix="0" xfId="0"/>
    <xf numFmtId="0" fontId="35" fillId="64" borderId="0" pivotButton="0" quotePrefix="0" xfId="0"/>
    <xf numFmtId="0" fontId="50" fillId="0" borderId="0" pivotButton="0" quotePrefix="0" xfId="0"/>
    <xf numFmtId="0" fontId="11" fillId="49" borderId="0" applyAlignment="1" pivotButton="0" quotePrefix="0" xfId="0">
      <alignment wrapText="1"/>
    </xf>
    <xf numFmtId="0" fontId="49" fillId="49" borderId="0" applyAlignment="1" pivotButton="0" quotePrefix="0" xfId="0">
      <alignment wrapText="1"/>
    </xf>
    <xf numFmtId="0" fontId="0" fillId="0" borderId="0" applyAlignment="1" pivotButton="0" quotePrefix="0" xfId="0">
      <alignment wrapText="1"/>
    </xf>
    <xf numFmtId="0" fontId="11" fillId="48" borderId="0" applyAlignment="1" pivotButton="0" quotePrefix="0" xfId="0">
      <alignment wrapText="1"/>
    </xf>
    <xf numFmtId="0" fontId="0" fillId="0" borderId="0" applyAlignment="1" pivotButton="0" quotePrefix="0" xfId="0">
      <alignment horizontal="center" wrapText="1"/>
    </xf>
    <xf numFmtId="1" fontId="0" fillId="52" borderId="0" pivotButton="0" quotePrefix="0" xfId="0"/>
    <xf numFmtId="0" fontId="11" fillId="0" borderId="0" applyAlignment="1" pivotButton="0" quotePrefix="0" xfId="0">
      <alignment wrapText="1"/>
    </xf>
    <xf numFmtId="2" fontId="0" fillId="0" borderId="0" applyAlignment="1" pivotButton="0" quotePrefix="0" xfId="0">
      <alignment horizontal="center"/>
    </xf>
    <xf numFmtId="164" fontId="0" fillId="0" borderId="0" applyAlignment="1" pivotButton="0" quotePrefix="0" xfId="0">
      <alignment horizontal="center"/>
    </xf>
    <xf numFmtId="3" fontId="20" fillId="53" borderId="0" pivotButton="0" quotePrefix="0" xfId="0"/>
    <xf numFmtId="0" fontId="11" fillId="67" borderId="0" applyAlignment="1" pivotButton="0" quotePrefix="0" xfId="0">
      <alignment horizontal="center"/>
    </xf>
    <xf numFmtId="0" fontId="11" fillId="53" borderId="0" applyAlignment="1" pivotButton="0" quotePrefix="0" xfId="0">
      <alignment horizontal="center"/>
    </xf>
    <xf numFmtId="0" fontId="11" fillId="70" borderId="0" pivotButton="0" quotePrefix="0" xfId="0"/>
    <xf numFmtId="0" fontId="11" fillId="70" borderId="0" applyAlignment="1" pivotButton="0" quotePrefix="0" xfId="0">
      <alignment horizontal="center"/>
    </xf>
    <xf numFmtId="0" fontId="51" fillId="48" borderId="0" pivotButton="0" quotePrefix="0" xfId="0"/>
    <xf numFmtId="0" fontId="51" fillId="53" borderId="0" pivotButton="0" quotePrefix="0" xfId="0"/>
    <xf numFmtId="0" fontId="51" fillId="70" borderId="0" pivotButton="0" quotePrefix="0" xfId="0"/>
    <xf numFmtId="165" fontId="0" fillId="53" borderId="0" pivotButton="0" quotePrefix="0" xfId="0"/>
    <xf numFmtId="0" fontId="0" fillId="70" borderId="0" pivotButton="0" quotePrefix="0" xfId="0"/>
    <xf numFmtId="0" fontId="37" fillId="0" borderId="0" pivotButton="0" quotePrefix="1" xfId="0"/>
    <xf numFmtId="0" fontId="38" fillId="0" borderId="0" pivotButton="0" quotePrefix="1" xfId="0"/>
    <xf numFmtId="0" fontId="52" fillId="0" borderId="0" pivotButton="0" quotePrefix="0" xfId="0"/>
    <xf numFmtId="0" fontId="35" fillId="48" borderId="0" pivotButton="0" quotePrefix="0" xfId="0"/>
    <xf numFmtId="0" fontId="53" fillId="0" borderId="0" pivotButton="0" quotePrefix="0" xfId="0"/>
    <xf numFmtId="168" fontId="0" fillId="0" borderId="0" pivotButton="0" quotePrefix="0" xfId="0"/>
    <xf numFmtId="16" fontId="0" fillId="0" borderId="0" pivotButton="0" quotePrefix="0" xfId="0"/>
    <xf numFmtId="16" fontId="20" fillId="53" borderId="0" pivotButton="0" quotePrefix="0" xfId="0"/>
    <xf numFmtId="168" fontId="11" fillId="0" borderId="0" pivotButton="0" quotePrefix="0" xfId="0"/>
    <xf numFmtId="0" fontId="11" fillId="57" borderId="0" pivotButton="0" quotePrefix="0" xfId="0"/>
    <xf numFmtId="0" fontId="35" fillId="53" borderId="0" pivotButton="0" quotePrefix="0" xfId="0"/>
    <xf numFmtId="0" fontId="11" fillId="65" borderId="0" pivotButton="0" quotePrefix="0" xfId="0"/>
    <xf numFmtId="178" fontId="20" fillId="53" borderId="0" pivotButton="0" quotePrefix="0" xfId="0"/>
    <xf numFmtId="179" fontId="0" fillId="0" borderId="0" pivotButton="0" quotePrefix="0" xfId="0"/>
    <xf numFmtId="0" fontId="54" fillId="0" borderId="0" pivotButton="0" quotePrefix="0" xfId="0"/>
    <xf numFmtId="0" fontId="55" fillId="0" borderId="0" pivotButton="0" quotePrefix="0" xfId="0"/>
    <xf numFmtId="167" fontId="0" fillId="52" borderId="0" pivotButton="0" quotePrefix="0" xfId="0"/>
    <xf numFmtId="179" fontId="0" fillId="52" borderId="0" pivotButton="0" quotePrefix="0" xfId="0"/>
    <xf numFmtId="164" fontId="11" fillId="0" borderId="0" pivotButton="0" quotePrefix="0" xfId="0"/>
    <xf numFmtId="0" fontId="56" fillId="0" borderId="0" pivotButton="0" quotePrefix="0" xfId="0"/>
    <xf numFmtId="0" fontId="35" fillId="61" borderId="0" pivotButton="0" quotePrefix="0" xfId="0"/>
    <xf numFmtId="180" fontId="0" fillId="0" borderId="0" pivotButton="0" quotePrefix="0" xfId="0"/>
    <xf numFmtId="181" fontId="0" fillId="0" borderId="0" pivotButton="0" quotePrefix="0" xfId="0"/>
    <xf numFmtId="0" fontId="59" fillId="0" borderId="0" pivotButton="0" quotePrefix="0" xfId="0"/>
    <xf numFmtId="0" fontId="11" fillId="61" borderId="0" pivotButton="0" quotePrefix="0" xfId="0"/>
    <xf numFmtId="0" fontId="21" fillId="49" borderId="0" pivotButton="0" quotePrefix="0" xfId="0"/>
    <xf numFmtId="2" fontId="20" fillId="53" borderId="0" pivotButton="0" quotePrefix="0" xfId="0"/>
    <xf numFmtId="0" fontId="60" fillId="0" borderId="0" pivotButton="0" quotePrefix="0" xfId="0"/>
    <xf numFmtId="0" fontId="61" fillId="0" borderId="0" pivotButton="0" quotePrefix="0" xfId="0"/>
    <xf numFmtId="0" fontId="35" fillId="49" borderId="0" pivotButton="0" quotePrefix="0" xfId="0"/>
    <xf numFmtId="0" fontId="62" fillId="0" borderId="0" pivotButton="0" quotePrefix="0" xfId="0"/>
    <xf numFmtId="0" fontId="11" fillId="49" borderId="0" pivotButton="0" quotePrefix="1" xfId="0"/>
    <xf numFmtId="0" fontId="11" fillId="71" borderId="0" pivotButton="0" quotePrefix="0" xfId="0"/>
    <xf numFmtId="0" fontId="11" fillId="72" borderId="0" pivotButton="0" quotePrefix="0" xfId="0"/>
    <xf numFmtId="0" fontId="11" fillId="73" borderId="0" pivotButton="0" quotePrefix="0" xfId="0"/>
    <xf numFmtId="2" fontId="0" fillId="62" borderId="0" pivotButton="0" quotePrefix="0" xfId="0"/>
    <xf numFmtId="2" fontId="0" fillId="49" borderId="0" pivotButton="0" quotePrefix="0" xfId="0"/>
    <xf numFmtId="165" fontId="11" fillId="0" borderId="0" pivotButton="0" quotePrefix="0" xfId="0"/>
    <xf numFmtId="2" fontId="11" fillId="62" borderId="0" pivotButton="0" quotePrefix="0" xfId="0"/>
    <xf numFmtId="2" fontId="11" fillId="49" borderId="0" pivotButton="0" quotePrefix="0" xfId="0"/>
    <xf numFmtId="2" fontId="0" fillId="56" borderId="0" pivotButton="0" quotePrefix="0" xfId="0"/>
    <xf numFmtId="164" fontId="20" fillId="49" borderId="0" pivotButton="0" quotePrefix="0" xfId="0"/>
    <xf numFmtId="2" fontId="0" fillId="53" borderId="0" pivotButton="0" quotePrefix="0" xfId="0"/>
    <xf numFmtId="0" fontId="63" fillId="0" borderId="0" pivotButton="0" quotePrefix="0" xfId="0"/>
    <xf numFmtId="0" fontId="64" fillId="0" borderId="0" pivotButton="0" quotePrefix="0" xfId="0"/>
    <xf numFmtId="0" fontId="65" fillId="0" borderId="0" pivotButton="0" quotePrefix="0" xfId="0"/>
    <xf numFmtId="0" fontId="66" fillId="46" borderId="0" pivotButton="0" quotePrefix="0" xfId="0"/>
    <xf numFmtId="0" fontId="0" fillId="46" borderId="0" pivotButton="0" quotePrefix="0" xfId="0"/>
    <xf numFmtId="1" fontId="20" fillId="53" borderId="0" pivotButton="0" quotePrefix="0" xfId="0"/>
    <xf numFmtId="0" fontId="66" fillId="74" borderId="0" pivotButton="0" quotePrefix="0" xfId="0"/>
    <xf numFmtId="0" fontId="0" fillId="74" borderId="0" pivotButton="0" quotePrefix="0" xfId="0"/>
    <xf numFmtId="0" fontId="67" fillId="0" borderId="0" pivotButton="0" quotePrefix="0" xfId="0"/>
    <xf numFmtId="164" fontId="67" fillId="0" borderId="0" pivotButton="0" quotePrefix="0" xfId="0"/>
    <xf numFmtId="1" fontId="11" fillId="0" borderId="0" pivotButton="0" quotePrefix="0" xfId="0"/>
    <xf numFmtId="0" fontId="66" fillId="75" borderId="0" pivotButton="0" quotePrefix="0" xfId="0"/>
    <xf numFmtId="0" fontId="0" fillId="75" borderId="0" pivotButton="0" quotePrefix="0" xfId="0"/>
    <xf numFmtId="0" fontId="66" fillId="76" borderId="0" pivotButton="0" quotePrefix="0" xfId="0"/>
    <xf numFmtId="0" fontId="0" fillId="76" borderId="0" pivotButton="0" quotePrefix="0" xfId="0"/>
    <xf numFmtId="0" fontId="66" fillId="77" borderId="0" pivotButton="0" quotePrefix="0" xfId="0"/>
    <xf numFmtId="0" fontId="0" fillId="77" borderId="0" pivotButton="0" quotePrefix="0" xfId="0"/>
    <xf numFmtId="0" fontId="66" fillId="78" borderId="0" pivotButton="0" quotePrefix="0" xfId="0"/>
    <xf numFmtId="0" fontId="0" fillId="78" borderId="0" pivotButton="0" quotePrefix="0" xfId="0"/>
    <xf numFmtId="0" fontId="66" fillId="79" borderId="0" pivotButton="0" quotePrefix="0" xfId="0"/>
    <xf numFmtId="0" fontId="0" fillId="79" borderId="0" pivotButton="0" quotePrefix="0" xfId="0"/>
    <xf numFmtId="0" fontId="35" fillId="0" borderId="0" pivotButton="0" quotePrefix="0" xfId="0"/>
    <xf numFmtId="0" fontId="35" fillId="80" borderId="0" pivotButton="0" quotePrefix="0" xfId="0"/>
    <xf numFmtId="179" fontId="68" fillId="49" borderId="0" pivotButton="0" quotePrefix="0" xfId="0"/>
    <xf numFmtId="0" fontId="69" fillId="0" borderId="0" pivotButton="0" quotePrefix="0" xfId="0"/>
    <xf numFmtId="0" fontId="71" fillId="47" borderId="0" pivotButton="0" quotePrefix="0" xfId="0"/>
    <xf numFmtId="0" fontId="70" fillId="0" borderId="0" pivotButton="0" quotePrefix="0" xfId="0"/>
    <xf numFmtId="0" fontId="0" fillId="0" borderId="0" pivotButton="0" quotePrefix="1" xfId="0"/>
    <xf numFmtId="0" fontId="72" fillId="0" borderId="0" pivotButton="0" quotePrefix="0" xfId="0"/>
    <xf numFmtId="179" fontId="73" fillId="49" borderId="0" pivotButton="0" quotePrefix="0" xfId="0"/>
    <xf numFmtId="0" fontId="74" fillId="0" borderId="0" pivotButton="0" quotePrefix="0" xfId="0"/>
    <xf numFmtId="0" fontId="75" fillId="0" borderId="0" pivotButton="0" quotePrefix="0" xfId="0"/>
    <xf numFmtId="0" fontId="66" fillId="81" borderId="0" pivotButton="0" quotePrefix="0" xfId="0"/>
    <xf numFmtId="0" fontId="0" fillId="81" borderId="0" pivotButton="0" quotePrefix="0" xfId="0"/>
    <xf numFmtId="14" fontId="0" fillId="0" borderId="0" pivotButton="0" quotePrefix="0" xfId="0"/>
    <xf numFmtId="20" fontId="0" fillId="0" borderId="0" pivotButton="0" quotePrefix="0" xfId="0"/>
    <xf numFmtId="0" fontId="11" fillId="82" borderId="0" pivotButton="0" quotePrefix="0" xfId="0"/>
    <xf numFmtId="3" fontId="21" fillId="53" borderId="0" pivotButton="0" quotePrefix="0" xfId="0"/>
    <xf numFmtId="0" fontId="76" fillId="0" borderId="0" pivotButton="0" quotePrefix="0" xfId="0"/>
    <xf numFmtId="182" fontId="0" fillId="0" borderId="0" pivotButton="0" quotePrefix="0" xfId="0"/>
    <xf numFmtId="183" fontId="0" fillId="0" borderId="0" pivotButton="0" quotePrefix="0" xfId="0"/>
    <xf numFmtId="0" fontId="35" fillId="63" borderId="0" pivotButton="0" quotePrefix="0" xfId="0"/>
    <xf numFmtId="11" fontId="20" fillId="53" borderId="0" pivotButton="0" quotePrefix="0" xfId="0"/>
    <xf numFmtId="178" fontId="0" fillId="0" borderId="0" pivotButton="0" quotePrefix="0" xfId="0"/>
    <xf numFmtId="184" fontId="0" fillId="0" borderId="0" pivotButton="0" quotePrefix="0" xfId="0"/>
    <xf numFmtId="185" fontId="0" fillId="0" borderId="0" pivotButton="0" quotePrefix="0" xfId="0"/>
    <xf numFmtId="167" fontId="20" fillId="53" borderId="0" pivotButton="0" quotePrefix="0" xfId="0"/>
    <xf numFmtId="0" fontId="35" fillId="84" borderId="0" pivotButton="0" quotePrefix="0" xfId="0"/>
    <xf numFmtId="0" fontId="66" fillId="85" borderId="0" pivotButton="0" quotePrefix="0" xfId="0"/>
    <xf numFmtId="0" fontId="0" fillId="85" borderId="0" pivotButton="0" quotePrefix="0" xfId="0"/>
    <xf numFmtId="9" fontId="20" fillId="53" borderId="0" pivotButton="0" quotePrefix="0" xfId="0"/>
    <xf numFmtId="0" fontId="66" fillId="54" borderId="0" pivotButton="0" quotePrefix="0" xfId="0"/>
    <xf numFmtId="0" fontId="0" fillId="54" borderId="0" pivotButton="0" quotePrefix="0" xfId="0"/>
    <xf numFmtId="0" fontId="77" fillId="46" borderId="0" pivotButton="0" quotePrefix="0" xfId="0"/>
    <xf numFmtId="0" fontId="71" fillId="0" borderId="0" pivotButton="0" quotePrefix="0" xfId="0"/>
    <xf numFmtId="0" fontId="71" fillId="49" borderId="0" pivotButton="0" quotePrefix="0" xfId="0"/>
    <xf numFmtId="0" fontId="77" fillId="74" borderId="0" pivotButton="0" quotePrefix="0" xfId="0"/>
    <xf numFmtId="0" fontId="71" fillId="48" borderId="0" pivotButton="0" quotePrefix="0" xfId="0"/>
    <xf numFmtId="0" fontId="78" fillId="0" borderId="0" pivotButton="0" quotePrefix="0" xfId="0"/>
    <xf numFmtId="0" fontId="79" fillId="0" borderId="0" pivotButton="0" quotePrefix="0" xfId="0"/>
    <xf numFmtId="49" fontId="21" fillId="47" borderId="0" pivotButton="0" quotePrefix="0" xfId="0"/>
    <xf numFmtId="0" fontId="66" fillId="86" borderId="0" pivotButton="0" quotePrefix="0" xfId="0"/>
    <xf numFmtId="0" fontId="0" fillId="86" borderId="0" pivotButton="0" quotePrefix="0" xfId="0"/>
    <xf numFmtId="0" fontId="0" fillId="84" borderId="0" pivotButton="0" quotePrefix="0" xfId="0"/>
    <xf numFmtId="3" fontId="0" fillId="84" borderId="0" pivotButton="0" quotePrefix="0" xfId="0"/>
    <xf numFmtId="0" fontId="80" fillId="0" borderId="0" pivotButton="0" quotePrefix="0" xfId="0"/>
    <xf numFmtId="0" fontId="81" fillId="0" borderId="0" pivotButton="0" quotePrefix="0" xfId="0"/>
    <xf numFmtId="0" fontId="82" fillId="0" borderId="0" pivotButton="0" quotePrefix="0" xfId="0"/>
    <xf numFmtId="0" fontId="83" fillId="0" borderId="0" pivotButton="0" quotePrefix="0" xfId="0"/>
    <xf numFmtId="0" fontId="84" fillId="77" borderId="0" pivotButton="0" quotePrefix="0" xfId="0"/>
    <xf numFmtId="0" fontId="85" fillId="87" borderId="0" pivotButton="0" quotePrefix="0" xfId="0"/>
    <xf numFmtId="0" fontId="85" fillId="87" borderId="26" pivotButton="0" quotePrefix="0" xfId="1"/>
    <xf numFmtId="0" fontId="65" fillId="0" borderId="26" pivotButton="0" quotePrefix="0" xfId="1"/>
    <xf numFmtId="0" fontId="11" fillId="53" borderId="26" pivotButton="0" quotePrefix="0" xfId="1"/>
    <xf numFmtId="0" fontId="19" fillId="0" borderId="26" pivotButton="0" quotePrefix="1" xfId="1"/>
    <xf numFmtId="0" fontId="85" fillId="88" borderId="0" pivotButton="0" quotePrefix="0" xfId="0"/>
    <xf numFmtId="0" fontId="11" fillId="89" borderId="0" pivotButton="0" quotePrefix="0" xfId="0"/>
    <xf numFmtId="0" fontId="85" fillId="88" borderId="26" pivotButton="0" quotePrefix="0" xfId="1"/>
    <xf numFmtId="0" fontId="11" fillId="89" borderId="26" pivotButton="0" quotePrefix="0" xfId="1"/>
    <xf numFmtId="0" fontId="86" fillId="0" borderId="0" pivotButton="0" quotePrefix="0" xfId="0"/>
    <xf numFmtId="0" fontId="87" fillId="53" borderId="0" pivotButton="0" quotePrefix="0" xfId="0"/>
    <xf numFmtId="0" fontId="88" fillId="88" borderId="0" pivotButton="0" quotePrefix="0" xfId="0"/>
    <xf numFmtId="0" fontId="86" fillId="0" borderId="0" pivotButton="0" quotePrefix="1" xfId="0"/>
    <xf numFmtId="0" fontId="87" fillId="89" borderId="0" pivotButton="0" quotePrefix="0" xfId="0"/>
    <xf numFmtId="2" fontId="2" fillId="3" borderId="0" applyAlignment="1" pivotButton="0" quotePrefix="0" xfId="0">
      <alignment horizontal="left" vertical="center" wrapText="1"/>
    </xf>
    <xf numFmtId="0" fontId="0" fillId="0" borderId="0" pivotButton="0" quotePrefix="0" xfId="0"/>
    <xf numFmtId="2" fontId="2" fillId="3" borderId="0" applyAlignment="1" pivotButton="0" quotePrefix="0" xfId="0">
      <alignment horizontal="left" vertical="center"/>
    </xf>
    <xf numFmtId="0" fontId="2" fillId="2" borderId="8" applyAlignment="1" pivotButton="0" quotePrefix="0" xfId="0">
      <alignment vertical="center" wrapText="1"/>
    </xf>
    <xf numFmtId="0" fontId="4" fillId="0" borderId="9" pivotButton="0" quotePrefix="0" xfId="0"/>
    <xf numFmtId="0" fontId="4" fillId="0" borderId="10" pivotButton="0" quotePrefix="0" xfId="0"/>
    <xf numFmtId="0" fontId="4" fillId="0" borderId="0" applyAlignment="1" pivotButton="0" quotePrefix="0" xfId="0">
      <alignment vertical="center" wrapText="1"/>
    </xf>
    <xf numFmtId="0" fontId="2" fillId="28" borderId="8" applyAlignment="1" pivotButton="0" quotePrefix="0" xfId="0">
      <alignment horizontal="center" vertical="center" wrapText="1"/>
    </xf>
    <xf numFmtId="0" fontId="2" fillId="2" borderId="8" applyAlignment="1" pivotButton="0" quotePrefix="0" xfId="0">
      <alignment horizontal="center" vertical="center" wrapText="1"/>
    </xf>
    <xf numFmtId="0" fontId="4" fillId="3" borderId="0" applyAlignment="1" pivotButton="0" quotePrefix="0" xfId="0">
      <alignment horizontal="left"/>
    </xf>
    <xf numFmtId="0" fontId="2" fillId="9" borderId="8" applyAlignment="1" pivotButton="0" quotePrefix="0" xfId="0">
      <alignment vertical="center" wrapText="1"/>
    </xf>
    <xf numFmtId="49" fontId="11" fillId="3" borderId="21" applyAlignment="1" pivotButton="0" quotePrefix="0" xfId="0">
      <alignment horizontal="center"/>
    </xf>
    <xf numFmtId="0" fontId="4" fillId="0" borderId="22" pivotButton="0" quotePrefix="0" xfId="0"/>
    <xf numFmtId="0" fontId="4" fillId="0" borderId="23" pivotButton="0" quotePrefix="0" xfId="0"/>
    <xf numFmtId="49" fontId="11" fillId="38" borderId="25" applyAlignment="1" pivotButton="0" quotePrefix="0" xfId="0">
      <alignment horizontal="center"/>
    </xf>
    <xf numFmtId="0" fontId="4" fillId="0" borderId="26" pivotButton="0" quotePrefix="0" xfId="0"/>
    <xf numFmtId="49" fontId="11" fillId="38" borderId="25" pivotButton="0" quotePrefix="0" xfId="0"/>
    <xf numFmtId="0" fontId="35" fillId="62" borderId="0" applyAlignment="1" pivotButton="0" quotePrefix="0" xfId="0">
      <alignment horizontal="center"/>
    </xf>
    <xf numFmtId="0" fontId="35" fillId="64" borderId="0" applyAlignment="1" pivotButton="0" quotePrefix="0" xfId="0">
      <alignment horizontal="center"/>
    </xf>
    <xf numFmtId="0" fontId="35" fillId="64" borderId="0" applyAlignment="1" pivotButton="0" quotePrefix="0" xfId="0">
      <alignment horizontal="center" wrapText="1"/>
    </xf>
    <xf numFmtId="0" fontId="35" fillId="62" borderId="0" applyAlignment="1" pivotButton="0" quotePrefix="0" xfId="0">
      <alignment horizontal="center" wrapText="1"/>
    </xf>
    <xf numFmtId="0" fontId="0" fillId="0" borderId="37" pivotButton="0" quotePrefix="0" xfId="0"/>
    <xf numFmtId="0" fontId="0" fillId="0" borderId="43" pivotButton="0" quotePrefix="0" xfId="0"/>
    <xf numFmtId="0" fontId="0" fillId="0" borderId="41" pivotButton="0" quotePrefix="0" xfId="0"/>
    <xf numFmtId="0" fontId="0" fillId="0" borderId="44" pivotButton="0" quotePrefix="0" xfId="0"/>
    <xf numFmtId="0" fontId="0" fillId="0" borderId="26" pivotButton="0" quotePrefix="0" xfId="0"/>
    <xf numFmtId="0" fontId="0" fillId="0" borderId="45" pivotButton="0" quotePrefix="0" xfId="0"/>
    <xf numFmtId="0" fontId="0" fillId="0" borderId="46" pivotButton="0" quotePrefix="0" xfId="0"/>
    <xf numFmtId="0" fontId="0" fillId="0" borderId="47" pivotButton="0" quotePrefix="0" xfId="0"/>
    <xf numFmtId="0" fontId="0" fillId="0" borderId="48" pivotButton="0" quotePrefix="0" xfId="0"/>
    <xf numFmtId="0" fontId="24" fillId="83" borderId="0" applyAlignment="1" pivotButton="0" quotePrefix="0" xfId="0">
      <alignment horizontal="center"/>
    </xf>
    <xf numFmtId="0" fontId="89" fillId="0" borderId="0" applyAlignment="1" pivotButton="0" quotePrefix="0" xfId="0">
      <alignment vertical="top" wrapText="1"/>
    </xf>
    <xf numFmtId="0" fontId="85" fillId="87" borderId="0" applyAlignment="1" pivotButton="0" quotePrefix="0" xfId="0">
      <alignment horizontal="center"/>
    </xf>
    <xf numFmtId="0" fontId="85" fillId="88" borderId="0" applyAlignment="1" pivotButton="0" quotePrefix="0" xfId="0">
      <alignment horizontal="center"/>
    </xf>
  </cellXfs>
  <cellStyles count="2">
    <cellStyle name="Normal" xfId="0" builtinId="0"/>
    <cellStyle name="Normal 2" xfId="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comments/comment1.xml><?xml version="1.0" encoding="utf-8"?>
<comments xmlns="http://schemas.openxmlformats.org/spreadsheetml/2006/main">
  <authors>
    <author>Tony Koop</author>
  </authors>
  <commentList>
    <comment ref="B27" authorId="0" shapeId="0">
      <text>
        <t>Tony Koop:
Internal dims: height minus 2 panels, width minus 2 panels, depth minus back+tapa</t>
      </text>
    </comment>
    <comment ref="B29" authorId="0" shapeId="0">
      <text>
        <t>Tony Koop:
= back panel thickness (effective neck of the port)</t>
      </text>
    </comment>
    <comment ref="F72" authorId="0" shapeId="0">
      <text>
        <t>Tony Koop:
Excludes Broinwood files; add $15-30 per design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153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2.75"/>
  <cols>
    <col width="137.140625" customWidth="1" style="817" min="1" max="1"/>
    <col width="38.140625" customWidth="1" style="817" min="2" max="2"/>
    <col width="22.85546875" customWidth="1" style="817" min="3" max="3"/>
    <col width="38.140625" customWidth="1" style="817" min="4" max="4"/>
    <col width="34.28515625" customWidth="1" style="817" min="5" max="5"/>
    <col width="26.7109375" customWidth="1" style="817" min="6" max="6"/>
    <col width="30.42578125" customWidth="1" style="817" min="7" max="7"/>
  </cols>
  <sheetData>
    <row r="1" ht="18" customHeight="1" s="817">
      <c r="A1" s="470" t="inlineStr">
        <is>
          <t>Cajón — Artisan Box Drum with CNC Inlay &amp; Decorative Joinery</t>
        </is>
      </c>
    </row>
    <row r="2">
      <c r="A2" s="734" t="inlineStr">
        <is>
          <t>Peruvian Box Drum · Helmholtz Resonator · Finger/Dovetail Joints · CNC Inlay Artwork (Broinwood-inspired) · Snare Option</t>
        </is>
      </c>
    </row>
    <row r="4" ht="15" customHeight="1" s="817">
      <c r="A4" s="735" t="inlineStr">
        <is>
          <t>DESIGN INPUTS</t>
        </is>
      </c>
      <c r="B4" s="736" t="n"/>
      <c r="C4" s="736" t="n"/>
      <c r="D4" s="736" t="n"/>
    </row>
    <row r="5">
      <c r="A5" t="inlineStr">
        <is>
          <t>Model</t>
        </is>
      </c>
      <c r="B5" s="564" t="inlineStr">
        <is>
          <t>Standard</t>
        </is>
      </c>
      <c r="C5" t="inlineStr">
        <is>
          <t>← Standard / Compact / Bass</t>
        </is>
      </c>
    </row>
    <row r="6">
      <c r="A6" t="inlineStr">
        <is>
          <t>Height (in)</t>
        </is>
      </c>
      <c r="B6" s="565" t="n">
        <v>18</v>
      </c>
      <c r="C6" t="inlineStr">
        <is>
          <t>← Seat height; standard 18", compact 15", bass 22"</t>
        </is>
      </c>
    </row>
    <row r="7">
      <c r="A7" t="inlineStr">
        <is>
          <t>Width (in)</t>
        </is>
      </c>
      <c r="B7" s="565" t="n">
        <v>12</v>
      </c>
      <c r="C7" t="inlineStr">
        <is>
          <t>← Tapa face width</t>
        </is>
      </c>
    </row>
    <row r="8">
      <c r="A8" t="inlineStr">
        <is>
          <t>Depth (in)</t>
        </is>
      </c>
      <c r="B8" s="565" t="n">
        <v>12</v>
      </c>
      <c r="C8" t="inlineStr">
        <is>
          <t>← Side-to-side depth</t>
        </is>
      </c>
    </row>
    <row r="9">
      <c r="A9" t="inlineStr">
        <is>
          <t>Body Panel Thickness (in)</t>
        </is>
      </c>
      <c r="B9" s="596" t="n">
        <v>0.75</v>
      </c>
      <c r="C9" t="inlineStr">
        <is>
          <t>← 3/4" (19mm) for sides, top, bottom</t>
        </is>
      </c>
    </row>
    <row r="10">
      <c r="A10" t="inlineStr">
        <is>
          <t>Tapa Thickness (in)</t>
        </is>
      </c>
      <c r="B10" s="596" t="n">
        <v>0.118</v>
      </c>
      <c r="C10" t="inlineStr">
        <is>
          <t>← 3mm (1/8") birch ply; thinner = brighter, flex more</t>
        </is>
      </c>
    </row>
    <row r="11">
      <c r="A11" t="inlineStr">
        <is>
          <t>Back Panel Thickness (in)</t>
        </is>
      </c>
      <c r="B11" s="596" t="n">
        <v>0.5</v>
      </c>
      <c r="C11" t="inlineStr">
        <is>
          <t>← 1/2" ply; thicker = stronger back</t>
        </is>
      </c>
    </row>
    <row r="12">
      <c r="A12" t="inlineStr">
        <is>
          <t>Sound Hole Diameter (in)</t>
        </is>
      </c>
      <c r="B12" s="565" t="n">
        <v>4.5</v>
      </c>
      <c r="C12" t="inlineStr">
        <is>
          <t>← 4-5" centered, 1/3 from top on back</t>
        </is>
      </c>
    </row>
    <row r="13">
      <c r="A13" t="inlineStr">
        <is>
          <t>Body Wood</t>
        </is>
      </c>
      <c r="B13" s="564" t="inlineStr">
        <is>
          <t>Black Walnut</t>
        </is>
      </c>
      <c r="C13" t="inlineStr">
        <is>
          <t>← Dark base wood; ideal for CNC inlay contrast</t>
        </is>
      </c>
    </row>
    <row r="14">
      <c r="A14" t="inlineStr">
        <is>
          <t>Inlay Wood(s)</t>
        </is>
      </c>
      <c r="B14" s="564" t="inlineStr">
        <is>
          <t>Maple, Yellowheart, Cherry</t>
        </is>
      </c>
      <c r="C14" t="inlineStr">
        <is>
          <t>← Light woods for contrast; Broinwood recommends maple</t>
        </is>
      </c>
    </row>
    <row r="15">
      <c r="A15" t="inlineStr">
        <is>
          <t>Joinery Type</t>
        </is>
      </c>
      <c r="B15" s="564" t="inlineStr">
        <is>
          <t>Finger Joint</t>
        </is>
      </c>
      <c r="C15" t="inlineStr">
        <is>
          <t>← Finger / Box / Dovetail / Rabbet / Miter+Spline</t>
        </is>
      </c>
    </row>
    <row r="16">
      <c r="A16" t="inlineStr">
        <is>
          <t>Snare Type</t>
        </is>
      </c>
      <c r="B16" s="564" t="inlineStr">
        <is>
          <t>Guitar strings (adjustable)</t>
        </is>
      </c>
      <c r="C16" t="inlineStr">
        <is>
          <t>← Guitar strings / Snare wires / None</t>
        </is>
      </c>
    </row>
    <row r="17">
      <c r="A17" t="inlineStr">
        <is>
          <t>Tapa Attachment</t>
        </is>
      </c>
      <c r="B17" s="564" t="inlineStr">
        <is>
          <t>Screws (brass)</t>
        </is>
      </c>
      <c r="C17" t="inlineStr">
        <is>
          <t>← Screws every 3"; leave 4-5" unscrewed at top corners for slap</t>
        </is>
      </c>
    </row>
    <row r="19" ht="15" customHeight="1" s="817">
      <c r="A19" s="738" t="inlineStr">
        <is>
          <t>SIZE VARIANTS</t>
        </is>
      </c>
      <c r="B19" s="739" t="n"/>
      <c r="C19" s="739" t="n"/>
      <c r="D19" s="739" t="n"/>
      <c r="E19" s="739" t="n"/>
      <c r="F19" s="739" t="n"/>
      <c r="G19" s="739" t="n"/>
    </row>
    <row r="20">
      <c r="A20" s="484" t="inlineStr">
        <is>
          <t>Model</t>
        </is>
      </c>
      <c r="B20" s="480" t="inlineStr">
        <is>
          <t>H (in)</t>
        </is>
      </c>
      <c r="C20" s="484" t="inlineStr">
        <is>
          <t>W (in)</t>
        </is>
      </c>
      <c r="D20" s="484" t="inlineStr">
        <is>
          <t>D (in)</t>
        </is>
      </c>
      <c r="E20" s="484" t="inlineStr">
        <is>
          <t>Volume (in³)</t>
        </is>
      </c>
      <c r="F20" s="484" t="inlineStr">
        <is>
          <t>Character</t>
        </is>
      </c>
      <c r="G20" s="484" t="inlineStr">
        <is>
          <t>Use Case</t>
        </is>
      </c>
    </row>
    <row r="21">
      <c r="A21" t="inlineStr">
        <is>
          <t>Compact</t>
        </is>
      </c>
      <c r="B21" t="n">
        <v>15</v>
      </c>
      <c r="C21" t="n">
        <v>11</v>
      </c>
      <c r="D21" t="n">
        <v>11</v>
      </c>
      <c r="E21" s="662">
        <f>B21*C21*D21</f>
        <v/>
      </c>
      <c r="F21" t="inlineStr">
        <is>
          <t>Bright, punchy, tight bass</t>
        </is>
      </c>
      <c r="G21" t="inlineStr">
        <is>
          <t>Travel, kids, small gigs</t>
        </is>
      </c>
    </row>
    <row r="22">
      <c r="A22" t="inlineStr">
        <is>
          <t>Standard ⭐</t>
        </is>
      </c>
      <c r="B22" t="n">
        <v>18</v>
      </c>
      <c r="C22" t="n">
        <v>12</v>
      </c>
      <c r="D22" t="n">
        <v>12</v>
      </c>
      <c r="E22" s="662">
        <f>B22*C22*D22</f>
        <v/>
      </c>
      <c r="F22" t="inlineStr">
        <is>
          <t>Balanced bass + snare, full range</t>
        </is>
      </c>
      <c r="G22" t="inlineStr">
        <is>
          <t>Most versatile; sit-on playing</t>
        </is>
      </c>
    </row>
    <row r="23">
      <c r="A23" t="inlineStr">
        <is>
          <t>Bass</t>
        </is>
      </c>
      <c r="B23" t="n">
        <v>22</v>
      </c>
      <c r="C23" t="n">
        <v>14</v>
      </c>
      <c r="D23" t="n">
        <v>14</v>
      </c>
      <c r="E23" s="662">
        <f>B23*C23*D23</f>
        <v/>
      </c>
      <c r="F23" t="inlineStr">
        <is>
          <t>Deep, booming bass, long sustain</t>
        </is>
      </c>
      <c r="G23" t="inlineStr">
        <is>
          <t>Low-end focus, Peruvian style</t>
        </is>
      </c>
    </row>
    <row r="25" ht="15" customHeight="1" s="817">
      <c r="A25" s="743" t="inlineStr">
        <is>
          <t>HELMHOLTZ RESONATOR — Cavity Bass Frequency</t>
        </is>
      </c>
      <c r="B25" s="744" t="n"/>
      <c r="C25" s="744" t="n"/>
      <c r="D25" s="744" t="n"/>
      <c r="E25" s="744" t="n"/>
    </row>
    <row r="26">
      <c r="A26" t="inlineStr">
        <is>
          <t>Speed of Sound (in/s)</t>
        </is>
      </c>
      <c r="B26" t="n">
        <v>13552</v>
      </c>
    </row>
    <row r="27">
      <c r="A27" t="inlineStr">
        <is>
          <t>Internal Volume (in³)</t>
        </is>
      </c>
      <c r="B27" s="710">
        <f>(B6-2*B9)*(B7-2*B9)*(B8-B9-B11)</f>
        <v/>
      </c>
    </row>
    <row r="28">
      <c r="A28" t="inlineStr">
        <is>
          <t>Sound Hole Area (in²)</t>
        </is>
      </c>
      <c r="B28" s="469">
        <f>PI()*(B12/2)^2</f>
        <v/>
      </c>
    </row>
    <row r="29">
      <c r="A29" t="inlineStr">
        <is>
          <t>Neck Length (in)</t>
        </is>
      </c>
      <c r="B29" s="482">
        <f>B11</f>
        <v/>
      </c>
    </row>
    <row r="30">
      <c r="A30" t="inlineStr">
        <is>
          <t>Helmholtz Frequency (Hz)</t>
        </is>
      </c>
      <c r="B30" s="707">
        <f>(B26/(2*PI()))*SQRT(B28/(B27*B29))</f>
        <v/>
      </c>
    </row>
    <row r="31">
      <c r="A31" t="inlineStr">
        <is>
          <t>Nearest Note</t>
        </is>
      </c>
      <c r="B31" s="472">
        <f>CHOOSE(MOD(ROUND(12*LOG(B30/440,2)+69,0),12)+1,"C","C#","D","D#","E","F","F#","G","G#","A","A#","B")&amp;INT((ROUND(12*LOG(B30/440,2)+69,0))/12-1)</f>
        <v/>
      </c>
    </row>
    <row r="32">
      <c r="A32" s="734" t="inlineStr">
        <is>
          <t>← This is the deep bass 'thump' you feel when striking the center of the tapa</t>
        </is>
      </c>
    </row>
    <row r="34" ht="15" customHeight="1" s="817">
      <c r="A34" s="764" t="inlineStr">
        <is>
          <t>CNC INLAY WORKFLOW — Broinwood-Inspired Technique</t>
        </is>
      </c>
      <c r="B34" s="765" t="n"/>
      <c r="C34" s="765" t="n"/>
      <c r="D34" s="765" t="n"/>
      <c r="E34" s="765" t="n"/>
      <c r="F34" s="765" t="n"/>
    </row>
    <row r="35">
      <c r="A35" s="713" t="inlineStr">
        <is>
          <t>Step</t>
        </is>
      </c>
      <c r="B35" s="713" t="inlineStr">
        <is>
          <t>Operation</t>
        </is>
      </c>
      <c r="C35" s="713" t="inlineStr">
        <is>
          <t>Software</t>
        </is>
      </c>
      <c r="D35" s="713" t="inlineStr">
        <is>
          <t>Bit</t>
        </is>
      </c>
      <c r="E35" s="713" t="inlineStr">
        <is>
          <t>Key Parameters</t>
        </is>
      </c>
      <c r="F35" s="713" t="inlineStr">
        <is>
          <t>Notes</t>
        </is>
      </c>
    </row>
    <row r="36">
      <c r="A36" t="inlineStr">
        <is>
          <t>1. Design</t>
        </is>
      </c>
      <c r="B36" t="inlineStr">
        <is>
          <t>Create / import vector artwork (SVG/DXF/AI)</t>
        </is>
      </c>
      <c r="C36" t="inlineStr">
        <is>
          <t>VCarve Pro, SolidWorks, or Illustrator</t>
        </is>
      </c>
      <c r="D36" t="inlineStr">
        <is>
          <t>—</t>
        </is>
      </c>
      <c r="E36" t="inlineStr">
        <is>
          <t>Separate layers: pocket outline, inlay insert, alignment</t>
        </is>
      </c>
      <c r="F36" t="inlineStr">
        <is>
          <t>Broinwood files include CRV+SVG+DXF+AI formats</t>
        </is>
      </c>
    </row>
    <row r="37">
      <c r="A37" t="inlineStr">
        <is>
          <t>2. Pocket Toolpath</t>
        </is>
      </c>
      <c r="B37" t="inlineStr">
        <is>
          <t>Route pocket into body panel (walnut)</t>
        </is>
      </c>
      <c r="C37" t="inlineStr">
        <is>
          <t>VCarve Pro</t>
        </is>
      </c>
      <c r="D37" s="564" t="inlineStr">
        <is>
          <t>TBN 12.4° tapered ball nose</t>
        </is>
      </c>
      <c r="E37" t="inlineStr">
        <is>
          <t>Pocket depth: 0.08-0.10"; Feed: 30 IPM; Spindle: ~18,000 RPM</t>
        </is>
      </c>
      <c r="F37" t="inlineStr">
        <is>
          <t>Test cut on scrap first; pocket is NEGATIVE of design</t>
        </is>
      </c>
    </row>
    <row r="38">
      <c r="A38" t="inlineStr">
        <is>
          <t>3. Inlay Insert Toolpath</t>
        </is>
      </c>
      <c r="B38" t="inlineStr">
        <is>
          <t>Route inlay piece from contrasting wood (maple)</t>
        </is>
      </c>
      <c r="C38" t="inlineStr">
        <is>
          <t>VCarve Pro</t>
        </is>
      </c>
      <c r="D38" t="inlineStr">
        <is>
          <t>Same TBN 12.4° bit</t>
        </is>
      </c>
      <c r="E38" t="inlineStr">
        <is>
          <t>Start depth: 0 (flat allowance); same feed/speed</t>
        </is>
      </c>
      <c r="F38" t="inlineStr">
        <is>
          <t>Inlay is POSITIVE of design; slightly oversized for press fit</t>
        </is>
      </c>
    </row>
    <row r="39">
      <c r="A39" t="inlineStr">
        <is>
          <t>4. Test Fit</t>
        </is>
      </c>
      <c r="B39" t="inlineStr">
        <is>
          <t>Dry-fit inlay into pocket on scrap wood</t>
        </is>
      </c>
      <c r="C39" t="inlineStr">
        <is>
          <t>—</t>
        </is>
      </c>
      <c r="D39" t="inlineStr">
        <is>
          <t>—</t>
        </is>
      </c>
      <c r="E39" t="inlineStr">
        <is>
          <t>Adjust VCarve inlay allowance if too tight/loose</t>
        </is>
      </c>
      <c r="F39" t="inlineStr">
        <is>
          <t>Broinwood: 'the magic happens through careful execution'</t>
        </is>
      </c>
    </row>
    <row r="40">
      <c r="A40" t="inlineStr">
        <is>
          <t>5. Glue &amp; Clamp</t>
        </is>
      </c>
      <c r="B40" t="inlineStr">
        <is>
          <t>Apply wood glue, press inlay into pocket, clamp flat</t>
        </is>
      </c>
      <c r="C40" t="inlineStr">
        <is>
          <t>—</t>
        </is>
      </c>
      <c r="D40" t="inlineStr">
        <is>
          <t>—</t>
        </is>
      </c>
      <c r="E40" t="inlineStr">
        <is>
          <t>Even clamping pressure; wax paper under clamp to prevent sticking</t>
        </is>
      </c>
      <c r="F40" t="inlineStr">
        <is>
          <t>Let cure 24+ hours</t>
        </is>
      </c>
    </row>
    <row r="41">
      <c r="A41" t="inlineStr">
        <is>
          <t>6. Flush Sand</t>
        </is>
      </c>
      <c r="B41" t="inlineStr">
        <is>
          <t>Sand surface flush with drum sander or hand sanding</t>
        </is>
      </c>
      <c r="C41" t="inlineStr">
        <is>
          <t>—</t>
        </is>
      </c>
      <c r="D41" t="inlineStr">
        <is>
          <t>—</t>
        </is>
      </c>
      <c r="E41" t="inlineStr">
        <is>
          <t>Start 80 grit, finish 220; check for gaps</t>
        </is>
      </c>
      <c r="F41" t="inlineStr">
        <is>
          <t>Fill any tiny gaps with matching sawdust + CA glue</t>
        </is>
      </c>
    </row>
    <row r="43">
      <c r="A43" s="713" t="inlineStr">
        <is>
          <t>INLAY DESIGN IDEAS FOR CAJÓN PANELS</t>
        </is>
      </c>
    </row>
    <row r="44">
      <c r="A44" t="inlineStr">
        <is>
          <t>• Side panels: geometric patterns, mandala, Celtic knots, music notes, wave patterns</t>
        </is>
      </c>
    </row>
    <row r="45">
      <c r="A45" t="inlineStr">
        <is>
          <t>• Tapa face: keep simple — player's hands hit here; small logo or border only</t>
        </is>
      </c>
    </row>
    <row r="46">
      <c r="A46" t="inlineStr">
        <is>
          <t>• Back panel: sound hole surround rosette (like guitar sound holes)</t>
        </is>
      </c>
    </row>
    <row r="47">
      <c r="A47" t="inlineStr">
        <is>
          <t>• Top (seat): comfort matters — subtle border inlay only, no raised elements</t>
        </is>
      </c>
    </row>
    <row r="48">
      <c r="A48" t="inlineStr">
        <is>
          <t>• Multi-wood inlay: walnut base + maple primary + yellowheart/cherry accents for 3-tone depth</t>
        </is>
      </c>
    </row>
    <row r="49">
      <c r="A49" t="inlineStr">
        <is>
          <t>• Laser engrave fine detail on flat panels, CNC for 3D pocket inlay on sides</t>
        </is>
      </c>
    </row>
    <row r="51" ht="15" customHeight="1" s="817">
      <c r="A51" s="747" t="inlineStr">
        <is>
          <t>JOINERY OPTIONS</t>
        </is>
      </c>
      <c r="B51" s="748" t="n"/>
      <c r="C51" s="748" t="n"/>
      <c r="D51" s="748" t="n"/>
      <c r="E51" s="748" t="n"/>
      <c r="F51" s="748" t="n"/>
    </row>
    <row r="52">
      <c r="A52" s="768" t="inlineStr">
        <is>
          <t>Joint Type</t>
        </is>
      </c>
      <c r="B52" s="768" t="inlineStr">
        <is>
          <t>Tool</t>
        </is>
      </c>
      <c r="C52" s="768" t="inlineStr">
        <is>
          <t>Difficulty</t>
        </is>
      </c>
      <c r="D52" s="768" t="inlineStr">
        <is>
          <t>Visual Impact</t>
        </is>
      </c>
      <c r="E52" s="768" t="inlineStr">
        <is>
          <t>Strength</t>
        </is>
      </c>
      <c r="F52" s="768" t="inlineStr">
        <is>
          <t>Notes</t>
        </is>
      </c>
    </row>
    <row r="53">
      <c r="A53" t="inlineStr">
        <is>
          <t>Finger / Box Joint ⭐</t>
        </is>
      </c>
      <c r="B53" t="inlineStr">
        <is>
          <t>Table saw + jig, or CNC</t>
        </is>
      </c>
      <c r="C53" t="inlineStr">
        <is>
          <t>★★☆ Medium</t>
        </is>
      </c>
      <c r="D53" t="inlineStr">
        <is>
          <t>★★★ High — showcases craftsmanship</t>
        </is>
      </c>
      <c r="E53" t="inlineStr">
        <is>
          <t>★★★ Excellent</t>
        </is>
      </c>
      <c r="F53" t="inlineStr">
        <is>
          <t>CNC can cut parametric finger widths; contrasting wood fingers = stunning</t>
        </is>
      </c>
    </row>
    <row r="54">
      <c r="A54" t="inlineStr">
        <is>
          <t>Dovetail Joint</t>
        </is>
      </c>
      <c r="B54" t="inlineStr">
        <is>
          <t>CNC or hand-cut</t>
        </is>
      </c>
      <c r="C54" t="inlineStr">
        <is>
          <t>★★★ Hard</t>
        </is>
      </c>
      <c r="D54" t="inlineStr">
        <is>
          <t>★★★ Highest — heirloom quality</t>
        </is>
      </c>
      <c r="E54" t="inlineStr">
        <is>
          <t>★★★ Excellent</t>
        </is>
      </c>
      <c r="F54" t="inlineStr">
        <is>
          <t>CNC half-blind dovetails; most impressive but hardest setup</t>
        </is>
      </c>
    </row>
    <row r="55">
      <c r="A55" t="inlineStr">
        <is>
          <t>Rabbet Joint</t>
        </is>
      </c>
      <c r="B55" t="inlineStr">
        <is>
          <t>Table saw or router</t>
        </is>
      </c>
      <c r="C55" t="inlineStr">
        <is>
          <t>★☆☆ Easy</t>
        </is>
      </c>
      <c r="D55" t="inlineStr">
        <is>
          <t>★☆☆ Low — hidden</t>
        </is>
      </c>
      <c r="E55" t="inlineStr">
        <is>
          <t>★★☆ Good</t>
        </is>
      </c>
      <c r="F55" t="inlineStr">
        <is>
          <t>Simple and strong; standard for most commercial cajons</t>
        </is>
      </c>
    </row>
    <row r="56">
      <c r="A56" t="inlineStr">
        <is>
          <t>Miter + Spline</t>
        </is>
      </c>
      <c r="B56" t="inlineStr">
        <is>
          <t>Table saw + spline jig</t>
        </is>
      </c>
      <c r="C56" t="inlineStr">
        <is>
          <t>★★☆ Medium</t>
        </is>
      </c>
      <c r="D56" t="inlineStr">
        <is>
          <t>★★★ High — contrasting splines show</t>
        </is>
      </c>
      <c r="E56" t="inlineStr">
        <is>
          <t>★★★ Excellent</t>
        </is>
      </c>
      <c r="F56" t="inlineStr">
        <is>
          <t>Clean corners; contrasting spline material (maple in walnut) pops</t>
        </is>
      </c>
    </row>
    <row r="57">
      <c r="A57" t="inlineStr">
        <is>
          <t>Butt + Screws</t>
        </is>
      </c>
      <c r="B57" t="inlineStr">
        <is>
          <t>Drill + driver</t>
        </is>
      </c>
      <c r="C57" t="inlineStr">
        <is>
          <t>★☆☆ Easy</t>
        </is>
      </c>
      <c r="D57" t="inlineStr">
        <is>
          <t>★☆☆ Low</t>
        </is>
      </c>
      <c r="E57" t="inlineStr">
        <is>
          <t>★☆☆ Fair</t>
        </is>
      </c>
      <c r="F57" t="inlineStr">
        <is>
          <t>Fastest; hide screws with plugs or filler; common DIY approach</t>
        </is>
      </c>
    </row>
    <row r="59" ht="15" customHeight="1" s="817">
      <c r="A59" s="735" t="inlineStr">
        <is>
          <t>BILL OF MATERIALS</t>
        </is>
      </c>
      <c r="B59" s="736" t="n"/>
      <c r="C59" s="736" t="n"/>
      <c r="D59" s="736" t="n"/>
      <c r="E59" s="736" t="n"/>
      <c r="F59" s="736" t="n"/>
    </row>
    <row r="60">
      <c r="A60" s="475" t="inlineStr">
        <is>
          <t>#</t>
        </is>
      </c>
      <c r="B60" s="475" t="inlineStr">
        <is>
          <t>Item</t>
        </is>
      </c>
      <c r="C60" s="475" t="inlineStr">
        <is>
          <t>Qty</t>
        </is>
      </c>
      <c r="D60" s="475" t="inlineStr">
        <is>
          <t>Dimensions / Spec</t>
        </is>
      </c>
      <c r="E60" s="475" t="inlineStr">
        <is>
          <t>Material</t>
        </is>
      </c>
      <c r="F60" s="475" t="inlineStr">
        <is>
          <t>Est. Cost</t>
        </is>
      </c>
    </row>
    <row r="61">
      <c r="A61" t="n">
        <v>1</v>
      </c>
      <c r="B61" t="inlineStr">
        <is>
          <t>Side panels</t>
        </is>
      </c>
      <c r="C61" t="n">
        <v>2</v>
      </c>
      <c r="D61" t="inlineStr">
        <is>
          <t>18 x 12 x 3/4 in</t>
        </is>
      </c>
      <c r="E61" t="inlineStr">
        <is>
          <t>Black Walnut</t>
        </is>
      </c>
      <c r="F61" s="564" t="inlineStr">
        <is>
          <t>$25-50</t>
        </is>
      </c>
    </row>
    <row r="62">
      <c r="A62" t="n">
        <v>2</v>
      </c>
      <c r="B62" t="inlineStr">
        <is>
          <t>Top + Bottom panels</t>
        </is>
      </c>
      <c r="C62" t="n">
        <v>2</v>
      </c>
      <c r="D62" t="inlineStr">
        <is>
          <t>12 x 12 x 3/4 in</t>
        </is>
      </c>
      <c r="E62" t="inlineStr">
        <is>
          <t>Black Walnut</t>
        </is>
      </c>
      <c r="F62" t="inlineStr">
        <is>
          <t>$20-40</t>
        </is>
      </c>
    </row>
    <row r="63">
      <c r="A63" t="n">
        <v>3</v>
      </c>
      <c r="B63" t="inlineStr">
        <is>
          <t>Tapa (playing face)</t>
        </is>
      </c>
      <c r="C63" t="n">
        <v>1</v>
      </c>
      <c r="D63" t="inlineStr">
        <is>
          <t>18 x 12 x 3mm birch ply</t>
        </is>
      </c>
      <c r="E63" t="inlineStr">
        <is>
          <t>Birch plywood</t>
        </is>
      </c>
      <c r="F63" t="inlineStr">
        <is>
          <t>$5-10</t>
        </is>
      </c>
    </row>
    <row r="64">
      <c r="A64" t="n">
        <v>4</v>
      </c>
      <c r="B64" t="inlineStr">
        <is>
          <t>Back panel</t>
        </is>
      </c>
      <c r="C64" t="n">
        <v>1</v>
      </c>
      <c r="D64" t="inlineStr">
        <is>
          <t>18 x 12 x 1/2 in ply</t>
        </is>
      </c>
      <c r="E64" t="inlineStr">
        <is>
          <t>Birch plywood</t>
        </is>
      </c>
      <c r="F64" t="inlineStr">
        <is>
          <t>$8-15</t>
        </is>
      </c>
    </row>
    <row r="65">
      <c r="A65" t="n">
        <v>5</v>
      </c>
      <c r="B65" t="inlineStr">
        <is>
          <t>Inlay wood blanks</t>
        </is>
      </c>
      <c r="C65" s="695" t="n">
        <v>46086</v>
      </c>
      <c r="D65" t="inlineStr">
        <is>
          <t>Various sizes for CNC inlay inserts</t>
        </is>
      </c>
      <c r="E65" t="inlineStr">
        <is>
          <t>Maple, Yellowheart, Cherry</t>
        </is>
      </c>
      <c r="F65" s="564" t="inlineStr">
        <is>
          <t>$15-30</t>
        </is>
      </c>
    </row>
    <row r="66">
      <c r="A66" t="n">
        <v>6</v>
      </c>
      <c r="B66" t="inlineStr">
        <is>
          <t>Snare kit</t>
        </is>
      </c>
      <c r="C66" t="n">
        <v>1</v>
      </c>
      <c r="D66" t="inlineStr">
        <is>
          <t>Guitar strings + angled mount block + tuners</t>
        </is>
      </c>
      <c r="E66" t="inlineStr">
        <is>
          <t>Steel guitar strings</t>
        </is>
      </c>
      <c r="F66" t="inlineStr">
        <is>
          <t>$5-15</t>
        </is>
      </c>
    </row>
    <row r="67">
      <c r="A67" t="n">
        <v>7</v>
      </c>
      <c r="B67" t="inlineStr">
        <is>
          <t>Brass screws (tapa)</t>
        </is>
      </c>
      <c r="C67" t="inlineStr">
        <is>
          <t>~20</t>
        </is>
      </c>
      <c r="D67" t="inlineStr">
        <is>
          <t>#6 x 3/4 in brass flathead, every 3 in</t>
        </is>
      </c>
      <c r="E67" t="inlineStr">
        <is>
          <t>Brass</t>
        </is>
      </c>
      <c r="F67" t="inlineStr">
        <is>
          <t>$5-8</t>
        </is>
      </c>
    </row>
    <row r="68">
      <c r="A68" t="n">
        <v>8</v>
      </c>
      <c r="B68" t="inlineStr">
        <is>
          <t>Rubber feet</t>
        </is>
      </c>
      <c r="C68" t="n">
        <v>4</v>
      </c>
      <c r="D68" t="inlineStr">
        <is>
          <t>Self-adhesive, 1/2 in height</t>
        </is>
      </c>
      <c r="E68" t="inlineStr">
        <is>
          <t>Rubber</t>
        </is>
      </c>
      <c r="F68" t="inlineStr">
        <is>
          <t>$3-5</t>
        </is>
      </c>
    </row>
    <row r="69">
      <c r="A69" t="n">
        <v>9</v>
      </c>
      <c r="B69" t="inlineStr">
        <is>
          <t>TBN bit (CNC inlay)</t>
        </is>
      </c>
      <c r="C69" t="n">
        <v>1</v>
      </c>
      <c r="D69" t="inlineStr">
        <is>
          <t>Tapered Ball Nose 12.4 deg, 1/4 in shank</t>
        </is>
      </c>
      <c r="E69" t="inlineStr">
        <is>
          <t>Carbide</t>
        </is>
      </c>
      <c r="F69" t="inlineStr">
        <is>
          <t>$25-40</t>
        </is>
      </c>
    </row>
    <row r="70">
      <c r="A70" t="n">
        <v>10</v>
      </c>
      <c r="B70" t="inlineStr">
        <is>
          <t>Wood glue + finish</t>
        </is>
      </c>
      <c r="C70" t="n">
        <v>1</v>
      </c>
      <c r="D70" t="inlineStr">
        <is>
          <t>Titebond III + tung oil or satin poly</t>
        </is>
      </c>
      <c r="E70" t="inlineStr">
        <is>
          <t>Consumables</t>
        </is>
      </c>
      <c r="F70" t="inlineStr">
        <is>
          <t>$15-25</t>
        </is>
      </c>
    </row>
    <row r="71">
      <c r="A71" t="n">
        <v>11</v>
      </c>
      <c r="B71" t="inlineStr">
        <is>
          <t>Broinwood CNC files (optional)</t>
        </is>
      </c>
      <c r="C71" s="695" t="n">
        <v>46025</v>
      </c>
      <c r="D71" t="inlineStr">
        <is>
          <t>CRV + SVG/DXF/AI files per design</t>
        </is>
      </c>
      <c r="E71" t="inlineStr">
        <is>
          <t>broinwood.com</t>
        </is>
      </c>
      <c r="F71" t="inlineStr">
        <is>
          <t>$15-30 ea</t>
        </is>
      </c>
    </row>
    <row r="72">
      <c r="B72" s="472" t="inlineStr">
        <is>
          <t>ESTIMATED TOTAL</t>
        </is>
      </c>
      <c r="F72" s="472" t="inlineStr">
        <is>
          <t>$141-268</t>
        </is>
      </c>
    </row>
    <row r="74" ht="15" customHeight="1" s="817">
      <c r="A74" s="738" t="inlineStr">
        <is>
          <t>BUILD METHOD</t>
        </is>
      </c>
      <c r="B74" s="739" t="n"/>
      <c r="C74" s="739" t="n"/>
      <c r="D74" s="739" t="n"/>
      <c r="E74" s="739" t="n"/>
      <c r="F74" s="739" t="n"/>
    </row>
    <row r="75">
      <c r="A75" s="484" t="inlineStr">
        <is>
          <t>#</t>
        </is>
      </c>
      <c r="B75" s="484" t="inlineStr">
        <is>
          <t>Phase</t>
        </is>
      </c>
      <c r="C75" s="484" t="inlineStr">
        <is>
          <t>Operation</t>
        </is>
      </c>
      <c r="D75" s="484" t="inlineStr">
        <is>
          <t>Tools</t>
        </is>
      </c>
      <c r="E75" s="484" t="inlineStr">
        <is>
          <t>Key Parameters</t>
        </is>
      </c>
    </row>
    <row r="76">
      <c r="A76" t="n">
        <v>1</v>
      </c>
      <c r="B76" t="inlineStr">
        <is>
          <t>Stock Prep</t>
        </is>
      </c>
      <c r="C76" t="inlineStr">
        <is>
          <t>Mill body panels to thickness, square edges</t>
        </is>
      </c>
      <c r="D76" t="inlineStr">
        <is>
          <t>Jointer, planer, table saw</t>
        </is>
      </c>
      <c r="E76" t="inlineStr">
        <is>
          <t>3/4 in final thickness for sides/top/bottom</t>
        </is>
      </c>
    </row>
    <row r="77">
      <c r="A77" t="n">
        <v>2</v>
      </c>
      <c r="B77" t="inlineStr">
        <is>
          <t>Joinery</t>
        </is>
      </c>
      <c r="C77" t="inlineStr">
        <is>
          <t>Cut finger joints (or chosen joint) on all body panels</t>
        </is>
      </c>
      <c r="D77" t="inlineStr">
        <is>
          <t>Table saw + finger jig, or CNC</t>
        </is>
      </c>
      <c r="E77" t="inlineStr">
        <is>
          <t>CNC: parametric finger width in VCarve/SolidWorks</t>
        </is>
      </c>
    </row>
    <row r="78">
      <c r="A78" t="n">
        <v>3</v>
      </c>
      <c r="B78" t="inlineStr">
        <is>
          <t>CNC Inlay</t>
        </is>
      </c>
      <c r="C78" t="inlineStr">
        <is>
          <t>Route inlay pockets into side panels (BEFORE assembly)</t>
        </is>
      </c>
      <c r="D78" t="inlineStr">
        <is>
          <t>ShopBot CNC, TBN 12.4 deg bit</t>
        </is>
      </c>
      <c r="E78" t="inlineStr">
        <is>
          <t>See CNC Inlay Workflow above; work on flat panels</t>
        </is>
      </c>
    </row>
    <row r="79">
      <c r="A79" t="n">
        <v>4</v>
      </c>
      <c r="B79" t="inlineStr">
        <is>
          <t>CNC Inlay</t>
        </is>
      </c>
      <c r="C79" t="inlineStr">
        <is>
          <t>Route inlay inserts from contrasting wood, test fit, glue</t>
        </is>
      </c>
      <c r="D79" t="inlineStr">
        <is>
          <t>Same CNC + clamps</t>
        </is>
      </c>
      <c r="E79" t="inlineStr">
        <is>
          <t>Cure 24h, flush sand to 220 grit</t>
        </is>
      </c>
    </row>
    <row r="80">
      <c r="A80" t="n">
        <v>5</v>
      </c>
      <c r="B80" t="inlineStr">
        <is>
          <t>Sound Hole</t>
        </is>
      </c>
      <c r="C80" t="inlineStr">
        <is>
          <t>Route or drill 4.5 in sound hole in back panel</t>
        </is>
      </c>
      <c r="D80" t="inlineStr">
        <is>
          <t>CNC, hole saw, or jigsaw + rasp</t>
        </is>
      </c>
      <c r="E80" t="inlineStr">
        <is>
          <t>Centered L-R, 1/3 from top edge</t>
        </is>
      </c>
    </row>
    <row r="81">
      <c r="A81" t="n">
        <v>6</v>
      </c>
      <c r="B81" t="inlineStr">
        <is>
          <t>Dry Fit</t>
        </is>
      </c>
      <c r="C81" t="inlineStr">
        <is>
          <t>Dry-assemble all panels, check squareness</t>
        </is>
      </c>
      <c r="D81" t="inlineStr">
        <is>
          <t>Clamps, square</t>
        </is>
      </c>
      <c r="E81" t="inlineStr">
        <is>
          <t>Verify all joints close tight; sand any high spots</t>
        </is>
      </c>
    </row>
    <row r="82">
      <c r="A82" t="n">
        <v>7</v>
      </c>
      <c r="B82" t="inlineStr">
        <is>
          <t>Glue-Up</t>
        </is>
      </c>
      <c r="C82" t="inlineStr">
        <is>
          <t>Glue sides + top + bottom + back (NOT tapa yet)</t>
        </is>
      </c>
      <c r="D82" t="inlineStr">
        <is>
          <t>Titebond III, band clamps</t>
        </is>
      </c>
      <c r="E82" t="inlineStr">
        <is>
          <t>Use band clamps around entire box; check square; cure 24h</t>
        </is>
      </c>
    </row>
    <row r="83">
      <c r="A83" t="n">
        <v>8</v>
      </c>
      <c r="B83" t="inlineStr">
        <is>
          <t>Snare</t>
        </is>
      </c>
      <c r="C83" t="inlineStr">
        <is>
          <t>Mount snare mechanism inside (guitar strings on angled block)</t>
        </is>
      </c>
      <c r="D83" t="inlineStr">
        <is>
          <t>Drill, guitar tuners</t>
        </is>
      </c>
      <c r="E83" t="inlineStr">
        <is>
          <t>Angle block so strings press lightly against where tapa will be</t>
        </is>
      </c>
    </row>
    <row r="84">
      <c r="A84" t="n">
        <v>9</v>
      </c>
      <c r="B84" t="inlineStr">
        <is>
          <t>Tapa</t>
        </is>
      </c>
      <c r="C84" t="inlineStr">
        <is>
          <t>Attach tapa face with brass screws</t>
        </is>
      </c>
      <c r="D84" t="inlineStr">
        <is>
          <t>Drill, driver, brass screws</t>
        </is>
      </c>
      <c r="E84" t="inlineStr">
        <is>
          <t>Pre-drill; screws every 3 in; leave top 4-5 in unscrewed for slap</t>
        </is>
      </c>
    </row>
    <row r="85">
      <c r="A85" t="n">
        <v>10</v>
      </c>
      <c r="B85" t="inlineStr">
        <is>
          <t>Tune</t>
        </is>
      </c>
      <c r="C85" t="inlineStr">
        <is>
          <t>Adjust snare tension, tighten/loosen tapa screws</t>
        </is>
      </c>
      <c r="D85" t="inlineStr">
        <is>
          <t>Ears + screwdriver</t>
        </is>
      </c>
      <c r="E85" t="inlineStr">
        <is>
          <t>Tighter top corners = crisper slap; snare tension = buzz amount</t>
        </is>
      </c>
    </row>
    <row r="86">
      <c r="A86" t="n">
        <v>11</v>
      </c>
      <c r="B86" t="inlineStr">
        <is>
          <t>Finish</t>
        </is>
      </c>
      <c r="C86" t="inlineStr">
        <is>
          <t>Apply tung oil or satin polyurethane</t>
        </is>
      </c>
      <c r="D86" t="inlineStr">
        <is>
          <t>Brush, rag</t>
        </is>
      </c>
      <c r="E86" t="inlineStr">
        <is>
          <t>Tapa: tung oil (natural feel); body: satin poly (durable)</t>
        </is>
      </c>
    </row>
    <row r="87">
      <c r="A87" t="n">
        <v>12</v>
      </c>
      <c r="B87" t="inlineStr">
        <is>
          <t>Final</t>
        </is>
      </c>
      <c r="C87" t="inlineStr">
        <is>
          <t>Install rubber feet, final snare adjustment</t>
        </is>
      </c>
      <c r="D87" t="inlineStr">
        <is>
          <t>Adhesive feet</t>
        </is>
      </c>
      <c r="E87" t="inlineStr">
        <is>
          <t>4 feet on bottom; 1/2 in height for airflow + bass projection</t>
        </is>
      </c>
    </row>
    <row r="89" ht="15" customHeight="1" s="817">
      <c r="A89" s="751" t="inlineStr">
        <is>
          <t>DESIGN NOTES</t>
        </is>
      </c>
      <c r="B89" s="752" t="n"/>
      <c r="C89" s="752" t="n"/>
      <c r="D89" s="752" t="n"/>
      <c r="E89" s="752" t="n"/>
      <c r="F89" s="752" t="n"/>
    </row>
    <row r="90">
      <c r="A90" t="inlineStr">
        <is>
          <t>1. CNC INLAY BEFORE ASSEMBLY. Always route inlay pockets while panels are flat. After glue-up, clamping for inlay is impossible.</t>
        </is>
      </c>
    </row>
    <row r="91">
      <c r="A91" t="inlineStr">
        <is>
          <t>2. Broinwood CNC files are designed for cutting boards but adapt perfectly to cajon side panels. Scale SVG/DXF to fit your panel.</t>
        </is>
      </c>
    </row>
    <row r="92">
      <c r="A92" t="inlineStr">
        <is>
          <t>3. Tapa is NOT glued — only screwed. This lets you replace it, adjust snare access, and tune by tightening/loosening screws.</t>
        </is>
      </c>
    </row>
    <row r="93">
      <c r="A93" t="inlineStr">
        <is>
          <t>4. Leave top 4-5 in of tapa unscrewed at corners for the slap zone. This gap creates the crisp snare/slap sound.</t>
        </is>
      </c>
    </row>
    <row r="94">
      <c r="A94" t="inlineStr">
        <is>
          <t>5. The Helmholtz frequency (cavity bass) changes with back panel thickness and sound hole size. Larger hole = higher bass pitch.</t>
        </is>
      </c>
    </row>
    <row r="95">
      <c r="A95" t="inlineStr">
        <is>
          <t>6. Finger joints: CNC can cut parametric widths (e.g., 3/8 in fingers in walnut interlocking with 3/8 in maple fingers = stunning contrast).</t>
        </is>
      </c>
    </row>
    <row r="96">
      <c r="A96" t="inlineStr">
        <is>
          <t>7. For a series of cajons, make a SolidWorks parametric model linked to this spreadsheet — change H/W/D inputs and auto-generate cut lists.</t>
        </is>
      </c>
    </row>
    <row r="97">
      <c r="A97" t="inlineStr">
        <is>
          <t>8. The 6 flat faces of a cajon are a perfect canvas. Two sides + back = 3 large surfaces for CNC inlay art. Front is the tapa (thin ply).</t>
        </is>
      </c>
    </row>
    <row r="98">
      <c r="A98" t="inlineStr">
        <is>
          <t>9. Internal corner braces (triangular glue blocks) add rigidity and control overtones. Place at all 8 internal corners.</t>
        </is>
      </c>
    </row>
    <row r="99">
      <c r="A99" t="inlineStr">
        <is>
          <t>10. Consider a series theme: matching designs across 3 sizes (Compact/Standard/Bass) with progressive complexity in the inlay patterns.</t>
        </is>
      </c>
    </row>
    <row r="102" ht="18" customHeight="1" s="817">
      <c r="A102" s="802" t="inlineStr">
        <is>
          <t>WOLFRAM CLOUD NOTEBOOK SPEC — CAJÓN</t>
        </is>
      </c>
    </row>
    <row r="103">
      <c r="A103" s="734" t="inlineStr">
        <is>
          <t>Peruvian box drum — front-face plate (tapa) + snare wires inside → two-zone tone (bass + slap).</t>
        </is>
      </c>
    </row>
    <row r="105">
      <c r="A105" s="609" t="inlineStr">
        <is>
          <t>§1 — Origin &amp; Etymology</t>
        </is>
      </c>
    </row>
    <row r="106">
      <c r="A106" t="inlineStr">
        <is>
          <t>Origin: 18th–19th c. Peru, Afro-Peruvian communities. Possibly evolved from shipping crates after slave-owners banned drums. Modern flamenco cajón added snare wires (1970s, Paco de Lucía + Caitro Soto).</t>
        </is>
      </c>
    </row>
    <row r="107">
      <c r="A107" s="759" t="inlineStr">
        <is>
          <t>Cajón' Spanish 'box, drawer'. Two main lineages today: Peruvian (no snare, deeper bass) + Flamenco (snare wires, sharper slap).</t>
        </is>
      </c>
    </row>
    <row r="108">
      <c r="A108" t="inlineStr">
        <is>
          <t>Wolfram items: GeoGraphics Peru + Spain; TimelinePlot[{18th c. Peru, 1970s flamenco adoption, 2000s pop ubiquity}].</t>
        </is>
      </c>
    </row>
    <row r="110">
      <c r="A110" s="609" t="inlineStr">
        <is>
          <t>§2 — Physics</t>
        </is>
      </c>
    </row>
    <row r="111">
      <c r="A111" t="inlineStr">
        <is>
          <t>Front face (tapa, 3 mm plywood): clamped-edge plate, bass tone from low-mode plate vibration coupled to box cavity.</t>
        </is>
      </c>
    </row>
    <row r="112">
      <c r="A112" t="inlineStr">
        <is>
          <t>Box cavity: Helmholtz with sound hole on back. f_H typical 80–150 Hz.</t>
        </is>
      </c>
    </row>
    <row r="113">
      <c r="A113" t="inlineStr">
        <is>
          <t>Snare wires inside: clamped against tapa, vibrate at high frequencies during slap → adds sizzle.</t>
        </is>
      </c>
    </row>
    <row r="114">
      <c r="A114" t="inlineStr">
        <is>
          <t>Two zones: hit center → bass (mode 1 dominates); hit edge → slap (high modes + snare).</t>
        </is>
      </c>
    </row>
    <row r="115">
      <c r="A115" t="inlineStr">
        <is>
          <t>Wolfram functions: NDEigensystem clamped plate; Helmholtz formula; Periodogram of bass vs slap strokes; ListAnimate plate modes.</t>
        </is>
      </c>
    </row>
    <row r="117">
      <c r="A117" s="609" t="inlineStr">
        <is>
          <t>§3 — Geometry &amp; Materials</t>
        </is>
      </c>
    </row>
    <row r="118">
      <c r="A118" t="inlineStr">
        <is>
          <t>Body: 30 × 30 × 50 cm (typical). 5 sides 12–18 mm plywood, front 3 mm Baltic birch tapa. Sound hole back.</t>
        </is>
      </c>
    </row>
    <row r="119">
      <c r="A119" t="inlineStr">
        <is>
          <t>Wood: birch ply standard, walnut/cherry/oak premium for sides; tapa species swappable for tonal flavor.</t>
        </is>
      </c>
    </row>
    <row r="120">
      <c r="A120" t="inlineStr">
        <is>
          <t>Wolfram items: Manipulate tapa thickness + box volume + sound-hole area → bass mode + Helmholtz.</t>
        </is>
      </c>
    </row>
    <row r="122">
      <c r="A122" s="609" t="inlineStr">
        <is>
          <t>§4 — Animations</t>
        </is>
      </c>
    </row>
    <row r="123">
      <c r="A123" t="inlineStr">
        <is>
          <t>Tapa mode (1,1) + (2,1) + (1,2) ListAnimate; show how center strike excites (1,1), edge strike excites high modes.</t>
        </is>
      </c>
    </row>
    <row r="124">
      <c r="A124" t="inlineStr">
        <is>
          <t>Snare-wire vibration overlay during slap stroke.</t>
        </is>
      </c>
    </row>
    <row r="126">
      <c r="A126" s="609" t="inlineStr">
        <is>
          <t>§5 — Executable Cells</t>
        </is>
      </c>
    </row>
    <row r="127">
      <c r="A127" t="inlineStr">
        <is>
          <t>fPlate[a_,b_,h_,E_,ρ_,ν_]:= (π/2) Sqrt[E h^2/(12 ρ (1-ν^2))] (1/a^2 + 1/b^2)  (* (1,1) clamped *)</t>
        </is>
      </c>
    </row>
    <row r="128">
      <c r="A128" t="inlineStr">
        <is>
          <t>fHelm[A_,V_,L_]:=(343/(2 π)) Sqrt[A/(V L)]</t>
        </is>
      </c>
    </row>
    <row r="129">
      <c r="A129" t="inlineStr">
        <is>
          <t>bassStroke := strike center → mode (1,1) + cavity</t>
        </is>
      </c>
    </row>
    <row r="130">
      <c r="A130" t="inlineStr">
        <is>
          <t>slapStroke := strike edge → high modes + snare</t>
        </is>
      </c>
    </row>
    <row r="132">
      <c r="A132" s="609" t="inlineStr">
        <is>
          <t>§6 — Wolfram Functions</t>
        </is>
      </c>
    </row>
    <row r="133">
      <c r="A133" t="inlineStr">
        <is>
          <t>NDEigensystem, Manipulate, Animate, ContourPlot, Periodogram, CloudDeploy, FormFunction.</t>
        </is>
      </c>
    </row>
    <row r="137" ht="18" customHeight="1" s="817">
      <c r="A137" s="807" t="inlineStr">
        <is>
          <t>WOLFRAM EXPLORATIONS — CAJÓN</t>
        </is>
      </c>
    </row>
    <row r="138">
      <c r="A138" s="734" t="inlineStr">
        <is>
          <t>Roadmap-inspired notebook ideas mapped to this instrument.</t>
        </is>
      </c>
    </row>
    <row r="140">
      <c r="A140" s="808" t="inlineStr">
        <is>
          <t>Plate physics</t>
        </is>
      </c>
    </row>
    <row r="141">
      <c r="A141" s="811" t="inlineStr">
        <is>
          <t>→ Bessel-mode + Plate Mode Visualizer (roadmap: Wave Physics)</t>
        </is>
      </c>
    </row>
    <row r="142">
      <c r="A142" t="inlineStr">
        <is>
          <t>NDEigensystem on clamped tapa plate; animate (1,1)→(2,1)→(1,2)→(2,2). Show why center strike excites mode (1,1) (bass) and edge strike excites high modes (slap).</t>
        </is>
      </c>
    </row>
    <row r="143">
      <c r="A143" t="inlineStr">
        <is>
          <t>Snare-wire coupling: model wires as multiple coupled oscillators clamped against plate; explain the 'sizzle' onset behavior.</t>
        </is>
      </c>
    </row>
    <row r="145">
      <c r="A145" s="808" t="inlineStr">
        <is>
          <t>Helmholtz</t>
        </is>
      </c>
    </row>
    <row r="146">
      <c r="A146" s="811" t="inlineStr">
        <is>
          <t>→ Helmholtz Resonance Tuner (roadmap)</t>
        </is>
      </c>
    </row>
    <row r="147">
      <c r="A147" t="inlineStr">
        <is>
          <t>Manipulate sound-hole area + box volume → cavity bass resonance. Tune cavity to a useful note (E2 typical for flamenco).</t>
        </is>
      </c>
    </row>
    <row r="149">
      <c r="A149" s="808" t="inlineStr">
        <is>
          <t>Sound synthesis</t>
        </is>
      </c>
    </row>
    <row r="150">
      <c r="A150" t="inlineStr">
        <is>
          <t>Bass + slap + tip strokes synthesized via mode-weighted impulse responses; convolve with 'small room' IR for realism.</t>
        </is>
      </c>
    </row>
    <row r="152">
      <c r="A152" s="808" t="inlineStr">
        <is>
          <t>Manufacturing</t>
        </is>
      </c>
    </row>
    <row r="153">
      <c r="A153" t="inlineStr">
        <is>
          <t>Tapa thickness tolerance + grain orientation → sensitivity analysis on bass tone consistency unit-to-unit.</t>
        </is>
      </c>
    </row>
  </sheetData>
  <pageMargins left="0.7" right="0.7" top="0.75" bottom="0.75" header="0.3" footer="0.3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2026-05-01T02:02:13Z</dcterms:created>
  <dcterms:modified xmlns:dcterms="http://purl.org/dc/terms/" xmlns:xsi="http://www.w3.org/2001/XMLSchema-instance" xsi:type="dcterms:W3CDTF">2026-05-02T18:58:08Z</dcterms:modified>
  <cp:lastModifiedBy>Tony Koop</cp:lastModifiedBy>
</cp:coreProperties>
</file>