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57840" windowHeight="31920" tabRatio="600" firstSheet="41" autoFilterDateGrouping="1"/>
  </bookViews>
  <sheets>
    <sheet xmlns:r="http://schemas.openxmlformats.org/officeDocument/2006/relationships" name="Irish Flu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2">
    <numFmt numFmtId="164" formatCode="0.0"/>
    <numFmt numFmtId="165" formatCode="0.000"/>
    <numFmt numFmtId="166" formatCode="#,##0.000"/>
    <numFmt numFmtId="167" formatCode="0.0000"/>
    <numFmt numFmtId="168" formatCode="&quot;$&quot;#,##0.00"/>
    <numFmt numFmtId="169" formatCode="m/d"/>
    <numFmt numFmtId="170" formatCode="m/d/yy"/>
    <numFmt numFmtId="171" formatCode="#\ ##/##"/>
    <numFmt numFmtId="172" formatCode="#\ ###/###"/>
    <numFmt numFmtId="173" formatCode="0.000000"/>
    <numFmt numFmtId="174" formatCode="\+0.000;\-0.000;0.000"/>
    <numFmt numFmtId="175" formatCode="\+0.0%;\-0.0%;0.0%"/>
    <numFmt numFmtId="176" formatCode="\+0.0;\-0.0;&quot;0.0&quot;"/>
    <numFmt numFmtId="177" formatCode="\+0.00;\-0.00;&quot;0.00&quot;"/>
    <numFmt numFmtId="178" formatCode="0.00000"/>
    <numFmt numFmtId="179" formatCode="0.0%"/>
    <numFmt numFmtId="180" formatCode="#,##0.0"/>
    <numFmt numFmtId="181" formatCode="0.0&quot;%&quot;"/>
    <numFmt numFmtId="182" formatCode="0.0&quot;°&quot;"/>
    <numFmt numFmtId="183" formatCode="0.00&quot;°&quot;"/>
    <numFmt numFmtId="184" formatCode="0.000&quot;&quot;"/>
    <numFmt numFmtId="185" formatCode="0.0&quot;&quot;"/>
  </numFmts>
  <fonts count="90">
    <font>
      <name val="Arial"/>
      <color rgb="FF000000"/>
      <sz val="10"/>
    </font>
    <font>
      <name val="Arial"/>
      <b val="1"/>
      <sz val="10"/>
    </font>
    <font>
      <name val="Arial"/>
      <sz val="10"/>
    </font>
    <font>
      <name val="Arial"/>
      <sz val="10"/>
    </font>
    <font>
      <name val="Arial"/>
      <sz val="10"/>
    </font>
    <font>
      <name val="Arial"/>
      <color rgb="FF1155CC"/>
      <sz val="10"/>
      <u val="single"/>
    </font>
    <font>
      <name val="Arial"/>
      <color rgb="FF0000FF"/>
      <sz val="10"/>
      <u val="single"/>
    </font>
    <font>
      <name val="Arial"/>
      <b val="1"/>
      <sz val="10"/>
    </font>
    <font>
      <name val="Inconsolata"/>
      <sz val="10"/>
    </font>
    <font>
      <name val="Arial"/>
      <b val="1"/>
      <color rgb="FFFFFFFF"/>
      <sz val="10"/>
    </font>
    <font>
      <name val="Arial"/>
      <color rgb="FFFFFFFF"/>
      <sz val="10"/>
    </font>
    <font>
      <name val="Arial"/>
      <b val="1"/>
      <color rgb="FF000000"/>
      <sz val="10"/>
    </font>
    <font>
      <name val="Arial"/>
      <b val="1"/>
      <color rgb="FF000000"/>
      <sz val="14"/>
    </font>
    <font>
      <name val="Arial"/>
      <color rgb="FFC0C0C0"/>
      <sz val="10"/>
    </font>
    <font>
      <name val="Arial"/>
      <i val="1"/>
      <color rgb="FFC0C0C0"/>
      <sz val="10"/>
    </font>
    <font>
      <name val="Arial"/>
      <color rgb="FF969696"/>
      <sz val="10"/>
    </font>
    <font>
      <name val="Arial"/>
      <b val="1"/>
      <color rgb="FF969696"/>
      <sz val="10"/>
    </font>
    <font>
      <name val="Arial"/>
      <b val="1"/>
      <color rgb="FF993366"/>
      <sz val="10"/>
    </font>
    <font>
      <name val="Arial"/>
      <color rgb="FF993366"/>
      <sz val="10"/>
    </font>
    <font>
      <name val="Arial"/>
      <color rgb="FF000000"/>
      <sz val="10"/>
    </font>
    <font>
      <name val="Arial"/>
      <color rgb="FF0000FF"/>
      <sz val="10"/>
    </font>
    <font>
      <name val="Arial"/>
      <b val="1"/>
      <color rgb="FF0000FF"/>
      <sz val="10"/>
    </font>
    <font>
      <name val="Arial"/>
      <color rgb="FF666666"/>
      <sz val="10"/>
    </font>
    <font>
      <name val="Arial"/>
      <i val="1"/>
      <color rgb="FF666666"/>
      <sz val="10"/>
    </font>
    <font>
      <name val="Arial"/>
      <b val="1"/>
      <color rgb="FFFFFFFF"/>
      <sz val="12"/>
    </font>
    <font>
      <name val="Arial"/>
      <b val="1"/>
      <color rgb="FF000000"/>
      <sz val="11"/>
    </font>
    <font>
      <name val="Arial"/>
      <i val="1"/>
      <color rgb="FF666666"/>
      <sz val="9"/>
    </font>
    <font>
      <name val="Arial"/>
      <color rgb="FF006400"/>
      <sz val="10"/>
    </font>
    <font>
      <name val="Arial"/>
      <b val="1"/>
      <color rgb="FF006400"/>
      <sz val="10"/>
    </font>
    <font>
      <name val="Arial"/>
      <color rgb="FFCC0000"/>
      <sz val="10"/>
    </font>
    <font>
      <name val="Arial"/>
      <color rgb="FF333333"/>
      <sz val="9"/>
    </font>
    <font>
      <name val="Arial"/>
      <b val="1"/>
      <color rgb="FF1F4E79"/>
      <sz val="14"/>
    </font>
    <font>
      <name val="Arial"/>
      <color rgb="FF1F4E79"/>
      <sz val="10"/>
    </font>
    <font>
      <name val="Arial"/>
      <b val="1"/>
      <color rgb="FF1F4E79"/>
      <sz val="12"/>
    </font>
    <font>
      <name val="Arial"/>
      <b val="1"/>
      <color rgb="FF1F4E79"/>
      <sz val="10"/>
    </font>
    <font>
      <name val="Arial"/>
      <b val="1"/>
      <color rgb="FF000000"/>
      <sz val="12"/>
    </font>
    <font>
      <name val="Arial"/>
      <b val="1"/>
      <i val="1"/>
      <color rgb="FF666666"/>
      <sz val="10"/>
    </font>
    <font>
      <name val="Arial"/>
      <color rgb="FF999999"/>
      <sz val="10"/>
    </font>
    <font>
      <name val="Arial"/>
      <i val="1"/>
      <color rgb="FF999999"/>
      <sz val="9"/>
    </font>
    <font>
      <name val="Arial"/>
      <color rgb="FF2E75B6"/>
      <sz val="10"/>
    </font>
    <font>
      <name val="Arial"/>
      <b val="1"/>
      <color rgb="FF2E75B6"/>
      <sz val="10"/>
    </font>
    <font>
      <name val="Arial"/>
      <color rgb="FF5B9BD5"/>
      <sz val="10"/>
    </font>
    <font>
      <name val="Arial"/>
      <b val="1"/>
      <color rgb="FF5B9BD5"/>
      <sz val="10"/>
    </font>
    <font>
      <name val="Arial"/>
      <color rgb="FF9DC3E6"/>
      <sz val="10"/>
    </font>
    <font>
      <name val="Arial"/>
      <b val="1"/>
      <color rgb="FF9DC3E6"/>
      <sz val="10"/>
    </font>
    <font>
      <name val="Arial"/>
      <b val="1"/>
      <i val="1"/>
      <color rgb="FF1F4E79"/>
      <sz val="9"/>
    </font>
    <font>
      <name val="Arial"/>
      <i val="1"/>
      <color rgb="FF000000"/>
      <sz val="10"/>
    </font>
    <font>
      <name val="Arial"/>
      <color rgb="FF000000"/>
      <sz val="9"/>
    </font>
    <font>
      <name val="Arial"/>
      <b val="1"/>
      <color rgb="FFCC4125"/>
      <sz val="10"/>
    </font>
    <font>
      <name val="Arial"/>
      <b val="1"/>
      <i val="1"/>
      <color rgb="FF999999"/>
      <sz val="9"/>
    </font>
    <font>
      <name val="Arial"/>
      <b val="1"/>
      <color rgb="FF990000"/>
      <sz val="10"/>
    </font>
    <font>
      <name val="Arial"/>
      <b val="1"/>
      <color rgb="FF000000"/>
      <sz val="9"/>
    </font>
    <font>
      <name val="Arial"/>
      <b val="1"/>
      <color rgb="FFCC0000"/>
      <sz val="10"/>
    </font>
    <font>
      <name val="Arial"/>
      <i val="1"/>
      <color rgb="FF999999"/>
      <sz val="10"/>
    </font>
    <font>
      <name val="Arial"/>
      <color rgb="FF0000CC"/>
      <sz val="10"/>
    </font>
    <font>
      <name val="Arial"/>
      <b val="1"/>
      <color rgb="FF0000CC"/>
      <sz val="10"/>
    </font>
    <font>
      <name val="Arial"/>
      <i val="1"/>
      <color rgb="FF0000FF"/>
      <sz val="9"/>
    </font>
    <font>
      <name val="Tahoma"/>
      <charset val="1"/>
      <color indexed="81"/>
      <sz val="9"/>
    </font>
    <font>
      <name val="Tahoma"/>
      <charset val="1"/>
      <b val="1"/>
      <color indexed="81"/>
      <sz val="9"/>
    </font>
    <font>
      <name val="Arial"/>
      <b val="1"/>
      <color rgb="FF999999"/>
      <sz val="9"/>
    </font>
    <font>
      <name val="Arial"/>
      <b val="1"/>
      <color rgb="FFCC0000"/>
      <sz val="9"/>
    </font>
    <font>
      <name val="Arial"/>
      <color rgb="FFCC0000"/>
      <sz val="9"/>
    </font>
    <font>
      <name val="Arial"/>
      <b val="1"/>
      <i val="1"/>
      <color rgb="FF666666"/>
      <sz val="9"/>
    </font>
    <font>
      <name val="Arial"/>
      <b val="1"/>
      <color rgb="FF000000"/>
      <sz val="16"/>
    </font>
    <font>
      <name val="Arial"/>
      <color rgb="FF555555"/>
      <sz val="10"/>
    </font>
    <font>
      <name val="Arial"/>
      <i val="1"/>
      <color rgb="FF555555"/>
      <sz val="10"/>
    </font>
    <font>
      <name val="Arial"/>
      <b val="1"/>
      <color rgb="FFFFFFFF"/>
      <sz val="11"/>
    </font>
    <font>
      <name val="Arial"/>
      <color rgb="FF008000"/>
      <sz val="10"/>
    </font>
    <font>
      <name val="Arial"/>
      <color rgb="FFFF0000"/>
      <sz val="10"/>
    </font>
    <font>
      <name val="Arial"/>
      <b val="1"/>
      <color rgb="FFFF0000"/>
      <sz val="10"/>
    </font>
    <font>
      <name val="Arial"/>
      <b val="1"/>
      <color rgb="FF555555"/>
      <sz val="10"/>
    </font>
    <font>
      <name val="Arial"/>
      <b val="1"/>
      <i val="1"/>
      <color rgb="FF555555"/>
      <sz val="10"/>
    </font>
    <font>
      <name val="Arial"/>
      <i val="1"/>
      <color rgb="FFFF0000"/>
      <sz val="10"/>
    </font>
    <font>
      <name val="Arial"/>
      <color rgb="FFFF8C00"/>
      <sz val="10"/>
    </font>
    <font>
      <name val="Arial"/>
      <i val="1"/>
      <color rgb="FF888888"/>
      <sz val="9"/>
    </font>
    <font>
      <name val="Arial"/>
      <b val="1"/>
      <color rgb="FF333333"/>
      <sz val="10"/>
    </font>
    <font>
      <name val="Arial"/>
      <b val="1"/>
      <color rgb="FF006600"/>
      <sz val="10"/>
    </font>
    <font>
      <name val="Arial"/>
      <b val="1"/>
      <i val="1"/>
      <color rgb="FFFFFFFF"/>
      <sz val="11"/>
    </font>
    <font>
      <name val="Arial"/>
      <i val="1"/>
      <color rgb="FF008000"/>
      <sz val="10"/>
    </font>
    <font>
      <name val="Arial"/>
      <b val="1"/>
      <i val="1"/>
      <color rgb="FF008000"/>
      <sz val="10"/>
    </font>
    <font>
      <name val="Arial"/>
      <i val="1"/>
      <color rgb="FF7030A0"/>
      <sz val="10"/>
    </font>
    <font>
      <name val="Arial"/>
      <i val="1"/>
      <color rgb="FF548235"/>
      <sz val="10"/>
    </font>
    <font>
      <name val="Consolas"/>
      <color rgb="FF000000"/>
      <sz val="9"/>
    </font>
    <font>
      <name val="Consolas"/>
      <i val="1"/>
      <color rgb="FF4472C4"/>
      <sz val="9"/>
    </font>
    <font>
      <name val="Consolas"/>
      <b val="1"/>
      <color rgb="FFFFFFFF"/>
      <sz val="11"/>
    </font>
    <font>
      <name val="Arial"/>
      <b val="1"/>
      <color rgb="FFFFFFFF"/>
      <sz val="14"/>
    </font>
    <font>
      <name val="Arial"/>
      <i val="1"/>
      <color rgb="FF5C2D91"/>
      <sz val="10"/>
    </font>
    <font>
      <name val="Arial"/>
      <b val="1"/>
      <i val="1"/>
      <color rgb="FF5C2D91"/>
      <sz val="10"/>
    </font>
    <font>
      <name val="Arial"/>
      <b val="1"/>
      <i val="1"/>
      <color rgb="FFFFFFFF"/>
      <sz val="14"/>
    </font>
    <font>
      <name val="Arial"/>
      <family val="2"/>
      <color rgb="FF000000"/>
      <sz val="12"/>
    </font>
  </fonts>
  <fills count="90">
    <fill>
      <patternFill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D5A6BD"/>
        <bgColor rgb="FFD5A6BD"/>
      </patternFill>
    </fill>
    <fill>
      <patternFill patternType="solid">
        <fgColor rgb="FF93C47D"/>
        <bgColor rgb="FF93C47D"/>
      </patternFill>
    </fill>
    <fill>
      <patternFill patternType="solid">
        <fgColor rgb="FFC0C0C0"/>
        <bgColor rgb="FFC0C0C0"/>
      </patternFill>
    </fill>
    <fill>
      <patternFill patternType="solid">
        <fgColor rgb="FFFFD966"/>
        <bgColor rgb="FFFFD966"/>
      </patternFill>
    </fill>
    <fill>
      <patternFill patternType="solid">
        <fgColor rgb="FFCC99FF"/>
        <bgColor rgb="FFCC99FF"/>
      </patternFill>
    </fill>
    <fill>
      <patternFill patternType="solid">
        <fgColor rgb="FFF6B26B"/>
        <bgColor rgb="FFF6B26B"/>
      </patternFill>
    </fill>
    <fill>
      <patternFill patternType="solid">
        <fgColor rgb="FFCCFFFF"/>
        <bgColor rgb="FFCC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6AA84F"/>
        <bgColor rgb="FF6AA84F"/>
      </patternFill>
    </fill>
    <fill>
      <patternFill patternType="solid">
        <fgColor rgb="FFFCF305"/>
        <bgColor rgb="FFFCF305"/>
      </patternFill>
    </fill>
    <fill>
      <patternFill patternType="solid">
        <fgColor rgb="FFC9DAF8"/>
        <bgColor rgb="FFC9DAF8"/>
      </patternFill>
    </fill>
    <fill>
      <patternFill patternType="solid">
        <fgColor rgb="FFC27BA0"/>
        <bgColor rgb="FFC27BA0"/>
      </patternFill>
    </fill>
    <fill>
      <patternFill patternType="solid">
        <fgColor rgb="FFA64D79"/>
        <bgColor rgb="FFA64D79"/>
      </patternFill>
    </fill>
    <fill>
      <patternFill patternType="solid">
        <fgColor rgb="FF38761D"/>
        <bgColor rgb="FF38761D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BF9000"/>
        <bgColor rgb="FFBF9000"/>
      </patternFill>
    </fill>
    <fill>
      <patternFill patternType="solid">
        <fgColor rgb="FFFFFF00"/>
        <bgColor rgb="FFFFFF00"/>
      </patternFill>
    </fill>
    <fill>
      <patternFill patternType="solid">
        <fgColor rgb="FF1FB714"/>
        <bgColor rgb="FF1FB714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76A5AF"/>
        <bgColor rgb="FF76A5AF"/>
      </patternFill>
    </fill>
    <fill>
      <patternFill patternType="solid">
        <fgColor rgb="FF6D9EEB"/>
        <bgColor rgb="FF6D9EEB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D9EAD3"/>
        <bgColor rgb="FFD9EAD3"/>
      </patternFill>
    </fill>
    <fill>
      <patternFill patternType="solid">
        <fgColor rgb="FFFFCC99"/>
        <bgColor rgb="FFFFCC99"/>
      </patternFill>
    </fill>
    <fill>
      <patternFill patternType="solid">
        <fgColor rgb="FF000090"/>
        <bgColor rgb="FF000090"/>
      </patternFill>
    </fill>
    <fill>
      <patternFill patternType="solid">
        <fgColor rgb="FF00CCFF"/>
        <bgColor rgb="FF00CCFF"/>
      </patternFill>
    </fill>
    <fill>
      <patternFill patternType="solid">
        <fgColor rgb="FFFFFF99"/>
        <bgColor rgb="FFFFFF99"/>
      </patternFill>
    </fill>
    <fill>
      <patternFill patternType="solid">
        <fgColor rgb="FFDD0806"/>
        <bgColor rgb="FFDD0806"/>
      </patternFill>
    </fill>
    <fill>
      <patternFill patternType="solid">
        <fgColor rgb="FF4600A5"/>
        <bgColor rgb="FF4600A5"/>
      </patternFill>
    </fill>
    <fill>
      <patternFill patternType="solid">
        <fgColor rgb="FF99CCFF"/>
        <bgColor rgb="FF99CCFF"/>
      </patternFill>
    </fill>
    <fill>
      <patternFill patternType="solid">
        <fgColor rgb="FF00ABEA"/>
        <bgColor rgb="FF00ABEA"/>
      </patternFill>
    </fill>
    <fill>
      <patternFill patternType="solid">
        <fgColor rgb="FF0000D4"/>
        <bgColor rgb="FF0000D4"/>
      </patternFill>
    </fill>
    <fill>
      <patternFill patternType="solid">
        <fgColor rgb="FF4A86E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3C78D8"/>
        <bgColor rgb="FF3C78D8"/>
      </patternFill>
    </fill>
    <fill>
      <patternFill patternType="solid">
        <fgColor rgb="FF1C458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8D5E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5E8D4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E3F2FD"/>
        <bgColor indexed="64"/>
      </patternFill>
    </fill>
    <fill>
      <patternFill patternType="solid">
        <fgColor rgb="FFE8D5E8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555555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2D0F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E6D8C3"/>
        <bgColor indexed="64"/>
      </patternFill>
    </fill>
    <fill>
      <patternFill patternType="solid">
        <fgColor rgb="FF8B4513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1F3A5F"/>
        <bgColor indexed="64"/>
      </patternFill>
    </fill>
    <fill>
      <patternFill patternType="solid">
        <fgColor rgb="FF5C2D91"/>
        <bgColor indexed="64"/>
      </patternFill>
    </fill>
    <fill>
      <patternFill patternType="solid">
        <fgColor rgb="FFE5D6F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AAAAAA"/>
      </right>
      <top/>
      <bottom/>
      <diagonal/>
    </border>
  </borders>
  <cellStyleXfs count="2">
    <xf numFmtId="0" fontId="19" fillId="0" borderId="26"/>
    <xf numFmtId="0" fontId="19" fillId="0" borderId="26"/>
  </cellStyleXfs>
  <cellXfs count="850">
    <xf numFmtId="0" fontId="0" fillId="0" borderId="0" pivotButton="0" quotePrefix="0" xfId="0"/>
    <xf numFmtId="0" fontId="1" fillId="2" borderId="1" pivotButton="0" quotePrefix="0" xfId="0"/>
    <xf numFmtId="0" fontId="1" fillId="2" borderId="2" pivotButton="0" quotePrefix="0" xfId="0"/>
    <xf numFmtId="0" fontId="1" fillId="3" borderId="3" pivotButton="0" quotePrefix="0" xfId="0"/>
    <xf numFmtId="0" fontId="1" fillId="4" borderId="4" applyAlignment="1" pivotButton="0" quotePrefix="0" xfId="0">
      <alignment horizontal="left"/>
    </xf>
    <xf numFmtId="0" fontId="1" fillId="5" borderId="4" applyAlignment="1" pivotButton="0" quotePrefix="0" xfId="0">
      <alignment horizontal="left"/>
    </xf>
    <xf numFmtId="0" fontId="1" fillId="6" borderId="4" applyAlignment="1" pivotButton="0" quotePrefix="0" xfId="0">
      <alignment horizontal="left"/>
    </xf>
    <xf numFmtId="0" fontId="1" fillId="7" borderId="4" applyAlignment="1" pivotButton="0" quotePrefix="0" xfId="0">
      <alignment horizontal="left"/>
    </xf>
    <xf numFmtId="0" fontId="1" fillId="8" borderId="4" applyAlignment="1" pivotButton="0" quotePrefix="0" xfId="0">
      <alignment horizontal="left"/>
    </xf>
    <xf numFmtId="0" fontId="1" fillId="9" borderId="4" applyAlignment="1" pivotButton="0" quotePrefix="0" xfId="0">
      <alignment horizontal="left"/>
    </xf>
    <xf numFmtId="0" fontId="1" fillId="10" borderId="4" applyAlignment="1" pivotButton="0" quotePrefix="0" xfId="0">
      <alignment horizontal="left"/>
    </xf>
    <xf numFmtId="0" fontId="1" fillId="11" borderId="4" applyAlignment="1" pivotButton="0" quotePrefix="0" xfId="0">
      <alignment horizontal="left"/>
    </xf>
    <xf numFmtId="0" fontId="1" fillId="11" borderId="5" applyAlignment="1" pivotButton="0" quotePrefix="0" xfId="0">
      <alignment horizontal="left"/>
    </xf>
    <xf numFmtId="0" fontId="1" fillId="3" borderId="0" applyAlignment="1" pivotButton="0" quotePrefix="0" xfId="0">
      <alignment horizontal="left"/>
    </xf>
    <xf numFmtId="0" fontId="2" fillId="2" borderId="2" applyAlignment="1" pivotButton="0" quotePrefix="0" xfId="0">
      <alignment horizontal="center" wrapText="1"/>
    </xf>
    <xf numFmtId="0" fontId="2" fillId="3" borderId="6" pivotButton="0" quotePrefix="0" xfId="0"/>
    <xf numFmtId="0" fontId="3" fillId="3" borderId="0" applyAlignment="1" pivotButton="0" quotePrefix="0" xfId="0">
      <alignment horizontal="center" wrapText="1"/>
    </xf>
    <xf numFmtId="0" fontId="3" fillId="3" borderId="0" applyAlignment="1" pivotButton="0" quotePrefix="0" xfId="0">
      <alignment horizontal="left"/>
    </xf>
    <xf numFmtId="0" fontId="3" fillId="3" borderId="7" applyAlignment="1" pivotButton="0" quotePrefix="0" xfId="0">
      <alignment horizontal="left"/>
    </xf>
    <xf numFmtId="2" fontId="2" fillId="2" borderId="2" pivotButton="0" quotePrefix="0" xfId="0"/>
    <xf numFmtId="164" fontId="2" fillId="3" borderId="6" pivotButton="0" quotePrefix="0" xfId="0"/>
    <xf numFmtId="164" fontId="3" fillId="3" borderId="0" applyAlignment="1" pivotButton="0" quotePrefix="0" xfId="0">
      <alignment horizontal="left"/>
    </xf>
    <xf numFmtId="164" fontId="3" fillId="3" borderId="7" applyAlignment="1" pivotButton="0" quotePrefix="0" xfId="0">
      <alignment horizontal="left"/>
    </xf>
    <xf numFmtId="164" fontId="2" fillId="3" borderId="0" applyAlignment="1" pivotButton="0" quotePrefix="0" xfId="0">
      <alignment horizontal="left"/>
    </xf>
    <xf numFmtId="0" fontId="2" fillId="12" borderId="6" pivotButton="0" quotePrefix="0" xfId="0"/>
    <xf numFmtId="0" fontId="3" fillId="12" borderId="0" applyAlignment="1" pivotButton="0" quotePrefix="0" xfId="0">
      <alignment horizontal="left"/>
    </xf>
    <xf numFmtId="0" fontId="3" fillId="12" borderId="7" applyAlignment="1" pivotButton="0" quotePrefix="0" xfId="0">
      <alignment horizontal="left"/>
    </xf>
    <xf numFmtId="164" fontId="2" fillId="12" borderId="6" pivotButton="0" quotePrefix="0" xfId="0"/>
    <xf numFmtId="164" fontId="3" fillId="12" borderId="0" applyAlignment="1" pivotButton="0" quotePrefix="0" xfId="0">
      <alignment horizontal="left"/>
    </xf>
    <xf numFmtId="164" fontId="3" fillId="12" borderId="7" applyAlignment="1" pivotButton="0" quotePrefix="0" xfId="0">
      <alignment horizontal="left"/>
    </xf>
    <xf numFmtId="0" fontId="2" fillId="13" borderId="6" pivotButton="0" quotePrefix="0" xfId="0"/>
    <xf numFmtId="0" fontId="3" fillId="13" borderId="0" applyAlignment="1" pivotButton="0" quotePrefix="0" xfId="0">
      <alignment horizontal="left"/>
    </xf>
    <xf numFmtId="0" fontId="3" fillId="13" borderId="7" applyAlignment="1" pivotButton="0" quotePrefix="0" xfId="0">
      <alignment horizontal="left"/>
    </xf>
    <xf numFmtId="164" fontId="2" fillId="13" borderId="6" pivotButton="0" quotePrefix="0" xfId="0"/>
    <xf numFmtId="164" fontId="3" fillId="13" borderId="0" applyAlignment="1" pivotButton="0" quotePrefix="0" xfId="0">
      <alignment horizontal="left"/>
    </xf>
    <xf numFmtId="164" fontId="3" fillId="13" borderId="7" applyAlignment="1" pivotButton="0" quotePrefix="0" xfId="0">
      <alignment horizontal="left"/>
    </xf>
    <xf numFmtId="0" fontId="2" fillId="14" borderId="6" pivotButton="0" quotePrefix="0" xfId="0"/>
    <xf numFmtId="0" fontId="3" fillId="14" borderId="0" applyAlignment="1" pivotButton="0" quotePrefix="0" xfId="0">
      <alignment horizontal="left"/>
    </xf>
    <xf numFmtId="0" fontId="3" fillId="14" borderId="7" applyAlignment="1" pivotButton="0" quotePrefix="0" xfId="0">
      <alignment horizontal="left"/>
    </xf>
    <xf numFmtId="164" fontId="2" fillId="14" borderId="6" pivotButton="0" quotePrefix="0" xfId="0"/>
    <xf numFmtId="164" fontId="3" fillId="14" borderId="0" applyAlignment="1" pivotButton="0" quotePrefix="0" xfId="0">
      <alignment horizontal="left"/>
    </xf>
    <xf numFmtId="164" fontId="3" fillId="14" borderId="7" applyAlignment="1" pivotButton="0" quotePrefix="0" xfId="0">
      <alignment horizontal="left"/>
    </xf>
    <xf numFmtId="0" fontId="2" fillId="15" borderId="6" pivotButton="0" quotePrefix="0" xfId="0"/>
    <xf numFmtId="0" fontId="3" fillId="15" borderId="0" applyAlignment="1" pivotButton="0" quotePrefix="0" xfId="0">
      <alignment horizontal="left"/>
    </xf>
    <xf numFmtId="0" fontId="3" fillId="15" borderId="7" applyAlignment="1" pivotButton="0" quotePrefix="0" xfId="0">
      <alignment horizontal="left"/>
    </xf>
    <xf numFmtId="164" fontId="3" fillId="15" borderId="0" applyAlignment="1" pivotButton="0" quotePrefix="0" xfId="0">
      <alignment horizontal="left"/>
    </xf>
    <xf numFmtId="164" fontId="3" fillId="15" borderId="7" applyAlignment="1" pivotButton="0" quotePrefix="0" xfId="0">
      <alignment horizontal="left"/>
    </xf>
    <xf numFmtId="0" fontId="2" fillId="16" borderId="6" pivotButton="0" quotePrefix="0" xfId="0"/>
    <xf numFmtId="0" fontId="3" fillId="16" borderId="0" applyAlignment="1" pivotButton="0" quotePrefix="0" xfId="0">
      <alignment horizontal="left"/>
    </xf>
    <xf numFmtId="0" fontId="3" fillId="16" borderId="7" applyAlignment="1" pivotButton="0" quotePrefix="0" xfId="0">
      <alignment horizontal="left"/>
    </xf>
    <xf numFmtId="164" fontId="2" fillId="16" borderId="6" pivotButton="0" quotePrefix="0" xfId="0"/>
    <xf numFmtId="164" fontId="3" fillId="16" borderId="0" applyAlignment="1" pivotButton="0" quotePrefix="0" xfId="0">
      <alignment horizontal="left"/>
    </xf>
    <xf numFmtId="164" fontId="3" fillId="16" borderId="7" applyAlignment="1" pivotButton="0" quotePrefix="0" xfId="0">
      <alignment horizontal="left"/>
    </xf>
    <xf numFmtId="0" fontId="2" fillId="17" borderId="6" pivotButton="0" quotePrefix="0" xfId="0"/>
    <xf numFmtId="0" fontId="3" fillId="17" borderId="0" applyAlignment="1" pivotButton="0" quotePrefix="0" xfId="0">
      <alignment horizontal="left"/>
    </xf>
    <xf numFmtId="0" fontId="3" fillId="17" borderId="7" applyAlignment="1" pivotButton="0" quotePrefix="0" xfId="0">
      <alignment horizontal="left"/>
    </xf>
    <xf numFmtId="0" fontId="2" fillId="2" borderId="2" pivotButton="0" quotePrefix="0" xfId="0"/>
    <xf numFmtId="164" fontId="2" fillId="17" borderId="11" pivotButton="0" quotePrefix="0" xfId="0"/>
    <xf numFmtId="164" fontId="3" fillId="17" borderId="12" applyAlignment="1" pivotButton="0" quotePrefix="0" xfId="0">
      <alignment horizontal="left"/>
    </xf>
    <xf numFmtId="164" fontId="3" fillId="17" borderId="13" applyAlignment="1" pivotButton="0" quotePrefix="0" xfId="0">
      <alignment horizontal="left"/>
    </xf>
    <xf numFmtId="164" fontId="2" fillId="3" borderId="0" applyAlignment="1" pivotButton="0" quotePrefix="0" xfId="0">
      <alignment horizontal="left" wrapText="1"/>
    </xf>
    <xf numFmtId="164" fontId="2" fillId="3" borderId="0" applyAlignment="1" pivotButton="0" quotePrefix="0" xfId="0">
      <alignment horizontal="center" vertical="center" wrapText="1"/>
    </xf>
    <xf numFmtId="0" fontId="2" fillId="3" borderId="0" pivotButton="0" quotePrefix="0" xfId="0"/>
    <xf numFmtId="164" fontId="2" fillId="3" borderId="0" pivotButton="0" quotePrefix="0" xfId="0"/>
    <xf numFmtId="2" fontId="2" fillId="9" borderId="1" pivotButton="0" quotePrefix="0" xfId="0"/>
    <xf numFmtId="2" fontId="2" fillId="18" borderId="1" pivotButton="0" quotePrefix="0" xfId="0"/>
    <xf numFmtId="2" fontId="2" fillId="4" borderId="1" applyAlignment="1" pivotButton="0" quotePrefix="0" xfId="0">
      <alignment horizontal="left"/>
    </xf>
    <xf numFmtId="2" fontId="2" fillId="5" borderId="1" applyAlignment="1" pivotButton="0" quotePrefix="0" xfId="0">
      <alignment horizontal="left"/>
    </xf>
    <xf numFmtId="2" fontId="2" fillId="6" borderId="1" applyAlignment="1" pivotButton="0" quotePrefix="0" xfId="0">
      <alignment horizontal="left"/>
    </xf>
    <xf numFmtId="2" fontId="2" fillId="7" borderId="1" applyAlignment="1" pivotButton="0" quotePrefix="0" xfId="0">
      <alignment horizontal="left"/>
    </xf>
    <xf numFmtId="2" fontId="2" fillId="8" borderId="1" applyAlignment="1" pivotButton="0" quotePrefix="0" xfId="0">
      <alignment horizontal="left"/>
    </xf>
    <xf numFmtId="2" fontId="2" fillId="9" borderId="1" applyAlignment="1" pivotButton="0" quotePrefix="0" xfId="0">
      <alignment horizontal="left"/>
    </xf>
    <xf numFmtId="2" fontId="2" fillId="10" borderId="1" applyAlignment="1" pivotButton="0" quotePrefix="0" xfId="0">
      <alignment horizontal="left"/>
    </xf>
    <xf numFmtId="2" fontId="2" fillId="11" borderId="1" applyAlignment="1" pivotButton="0" quotePrefix="0" xfId="0">
      <alignment horizontal="left"/>
    </xf>
    <xf numFmtId="2" fontId="2" fillId="3" borderId="0" applyAlignment="1" pivotButton="0" quotePrefix="0" xfId="0">
      <alignment horizontal="left"/>
    </xf>
    <xf numFmtId="49" fontId="2" fillId="4" borderId="1" applyAlignment="1" pivotButton="0" quotePrefix="0" xfId="0">
      <alignment horizontal="left"/>
    </xf>
    <xf numFmtId="49" fontId="2" fillId="5" borderId="1" applyAlignment="1" pivotButton="0" quotePrefix="0" xfId="0">
      <alignment horizontal="left"/>
    </xf>
    <xf numFmtId="49" fontId="2" fillId="6" borderId="1" applyAlignment="1" pivotButton="0" quotePrefix="0" xfId="0">
      <alignment horizontal="left"/>
    </xf>
    <xf numFmtId="49" fontId="2" fillId="7" borderId="1" applyAlignment="1" pivotButton="0" quotePrefix="0" xfId="0">
      <alignment horizontal="left"/>
    </xf>
    <xf numFmtId="49" fontId="2" fillId="8" borderId="1" applyAlignment="1" pivotButton="0" quotePrefix="0" xfId="0">
      <alignment horizontal="left"/>
    </xf>
    <xf numFmtId="49" fontId="2" fillId="9" borderId="1" applyAlignment="1" pivotButton="0" quotePrefix="0" xfId="0">
      <alignment horizontal="left"/>
    </xf>
    <xf numFmtId="49" fontId="2" fillId="10" borderId="1" applyAlignment="1" pivotButton="0" quotePrefix="0" xfId="0">
      <alignment horizontal="left"/>
    </xf>
    <xf numFmtId="49" fontId="2" fillId="11" borderId="1" applyAlignment="1" pivotButton="0" quotePrefix="0" xfId="0">
      <alignment horizontal="left"/>
    </xf>
    <xf numFmtId="165" fontId="2" fillId="5" borderId="1" applyAlignment="1" pivotButton="0" quotePrefix="0" xfId="0">
      <alignment horizontal="left"/>
    </xf>
    <xf numFmtId="165" fontId="2" fillId="7" borderId="1" applyAlignment="1" pivotButton="0" quotePrefix="0" xfId="0">
      <alignment horizontal="left"/>
    </xf>
    <xf numFmtId="165" fontId="2" fillId="8" borderId="1" applyAlignment="1" pivotButton="0" quotePrefix="0" xfId="0">
      <alignment horizontal="left"/>
    </xf>
    <xf numFmtId="165" fontId="2" fillId="9" borderId="1" applyAlignment="1" pivotButton="0" quotePrefix="0" xfId="0">
      <alignment horizontal="left"/>
    </xf>
    <xf numFmtId="165" fontId="2" fillId="10" borderId="1" applyAlignment="1" pivotButton="0" quotePrefix="0" xfId="0">
      <alignment horizontal="left"/>
    </xf>
    <xf numFmtId="165" fontId="2" fillId="11" borderId="1" applyAlignment="1" pivotButton="0" quotePrefix="0" xfId="0">
      <alignment horizontal="left"/>
    </xf>
    <xf numFmtId="165" fontId="2" fillId="6" borderId="1" applyAlignment="1" pivotButton="0" quotePrefix="0" xfId="0">
      <alignment horizontal="left"/>
    </xf>
    <xf numFmtId="0" fontId="2" fillId="9" borderId="1" pivotButton="0" quotePrefix="0" xfId="0"/>
    <xf numFmtId="0" fontId="2" fillId="18" borderId="1" pivotButton="0" quotePrefix="0" xfId="0"/>
    <xf numFmtId="0" fontId="2" fillId="19" borderId="1" pivotButton="0" quotePrefix="0" xfId="0"/>
    <xf numFmtId="166" fontId="2" fillId="4" borderId="1" applyAlignment="1" pivotButton="0" quotePrefix="0" xfId="0">
      <alignment horizontal="left"/>
    </xf>
    <xf numFmtId="166" fontId="2" fillId="5" borderId="1" applyAlignment="1" pivotButton="0" quotePrefix="0" xfId="0">
      <alignment horizontal="left"/>
    </xf>
    <xf numFmtId="166" fontId="2" fillId="6" borderId="1" applyAlignment="1" pivotButton="0" quotePrefix="0" xfId="0">
      <alignment horizontal="left"/>
    </xf>
    <xf numFmtId="166" fontId="2" fillId="7" borderId="1" applyAlignment="1" pivotButton="0" quotePrefix="0" xfId="0">
      <alignment horizontal="left"/>
    </xf>
    <xf numFmtId="166" fontId="2" fillId="8" borderId="1" applyAlignment="1" pivotButton="0" quotePrefix="0" xfId="0">
      <alignment horizontal="left"/>
    </xf>
    <xf numFmtId="166" fontId="2" fillId="9" borderId="1" applyAlignment="1" pivotButton="0" quotePrefix="0" xfId="0">
      <alignment horizontal="left"/>
    </xf>
    <xf numFmtId="166" fontId="2" fillId="10" borderId="1" applyAlignment="1" pivotButton="0" quotePrefix="0" xfId="0">
      <alignment horizontal="left"/>
    </xf>
    <xf numFmtId="166" fontId="2" fillId="11" borderId="1" applyAlignment="1" pivotButton="0" quotePrefix="0" xfId="0">
      <alignment horizontal="left"/>
    </xf>
    <xf numFmtId="0" fontId="2" fillId="9" borderId="0" pivotButton="0" quotePrefix="0" xfId="0"/>
    <xf numFmtId="0" fontId="2" fillId="20" borderId="1" pivotButton="0" quotePrefix="0" xfId="0"/>
    <xf numFmtId="165" fontId="2" fillId="4" borderId="1" applyAlignment="1" pivotButton="0" quotePrefix="0" xfId="0">
      <alignment horizontal="left"/>
    </xf>
    <xf numFmtId="165" fontId="2" fillId="9" borderId="1" pivotButton="0" quotePrefix="0" xfId="0"/>
    <xf numFmtId="165" fontId="2" fillId="20" borderId="1" pivotButton="0" quotePrefix="0" xfId="0"/>
    <xf numFmtId="165" fontId="2" fillId="3" borderId="0" applyAlignment="1" pivotButton="0" quotePrefix="0" xfId="0">
      <alignment horizontal="left"/>
    </xf>
    <xf numFmtId="0" fontId="2" fillId="4" borderId="1" applyAlignment="1" pivotButton="0" quotePrefix="0" xfId="0">
      <alignment horizontal="left"/>
    </xf>
    <xf numFmtId="0" fontId="2" fillId="5" borderId="1" applyAlignment="1" pivotButton="0" quotePrefix="0" xfId="0">
      <alignment horizontal="left"/>
    </xf>
    <xf numFmtId="0" fontId="2" fillId="6" borderId="1" applyAlignment="1" pivotButton="0" quotePrefix="0" xfId="0">
      <alignment horizontal="left"/>
    </xf>
    <xf numFmtId="0" fontId="2" fillId="7" borderId="1" applyAlignment="1" pivotButton="0" quotePrefix="0" xfId="0">
      <alignment horizontal="left"/>
    </xf>
    <xf numFmtId="0" fontId="2" fillId="8" borderId="1" applyAlignment="1" pivotButton="0" quotePrefix="0" xfId="0">
      <alignment horizontal="left"/>
    </xf>
    <xf numFmtId="0" fontId="2" fillId="9" borderId="1" applyAlignment="1" pivotButton="0" quotePrefix="0" xfId="0">
      <alignment horizontal="left"/>
    </xf>
    <xf numFmtId="0" fontId="2" fillId="10" borderId="1" applyAlignment="1" pivotButton="0" quotePrefix="0" xfId="0">
      <alignment horizontal="left"/>
    </xf>
    <xf numFmtId="0" fontId="2" fillId="11" borderId="1" applyAlignment="1" pivotButton="0" quotePrefix="0" xfId="0">
      <alignment horizontal="left"/>
    </xf>
    <xf numFmtId="165" fontId="2" fillId="5" borderId="1" pivotButton="0" quotePrefix="0" xfId="0"/>
    <xf numFmtId="165" fontId="3" fillId="4" borderId="1" applyAlignment="1" pivotButton="0" quotePrefix="0" xfId="0">
      <alignment horizontal="left"/>
    </xf>
    <xf numFmtId="165" fontId="3" fillId="5" borderId="1" applyAlignment="1" pivotButton="0" quotePrefix="0" xfId="0">
      <alignment horizontal="left"/>
    </xf>
    <xf numFmtId="165" fontId="3" fillId="6" borderId="1" applyAlignment="1" pivotButton="0" quotePrefix="0" xfId="0">
      <alignment horizontal="left"/>
    </xf>
    <xf numFmtId="165" fontId="3" fillId="7" borderId="1" applyAlignment="1" pivotButton="0" quotePrefix="0" xfId="0">
      <alignment horizontal="left"/>
    </xf>
    <xf numFmtId="165" fontId="3" fillId="8" borderId="1" applyAlignment="1" pivotButton="0" quotePrefix="0" xfId="0">
      <alignment horizontal="left"/>
    </xf>
    <xf numFmtId="165" fontId="3" fillId="9" borderId="1" applyAlignment="1" pivotButton="0" quotePrefix="0" xfId="0">
      <alignment horizontal="left"/>
    </xf>
    <xf numFmtId="165" fontId="3" fillId="10" borderId="1" applyAlignment="1" pivotButton="0" quotePrefix="0" xfId="0">
      <alignment horizontal="left"/>
    </xf>
    <xf numFmtId="165" fontId="3" fillId="11" borderId="1" applyAlignment="1" pivotButton="0" quotePrefix="0" xfId="0">
      <alignment horizontal="left"/>
    </xf>
    <xf numFmtId="165" fontId="2" fillId="21" borderId="1" pivotButton="0" quotePrefix="0" xfId="0"/>
    <xf numFmtId="165" fontId="2" fillId="22" borderId="1" pivotButton="0" quotePrefix="0" xfId="0"/>
    <xf numFmtId="165" fontId="2" fillId="6" borderId="1" pivotButton="0" quotePrefix="0" xfId="0"/>
    <xf numFmtId="165" fontId="2" fillId="18" borderId="1" pivotButton="0" quotePrefix="0" xfId="0"/>
    <xf numFmtId="165" fontId="2" fillId="23" borderId="1" pivotButton="0" quotePrefix="0" xfId="0"/>
    <xf numFmtId="0" fontId="2" fillId="3" borderId="0" applyAlignment="1" pivotButton="0" quotePrefix="0" xfId="0">
      <alignment vertical="center" wrapText="1"/>
    </xf>
    <xf numFmtId="2" fontId="2" fillId="3" borderId="0" pivotButton="0" quotePrefix="0" xfId="0"/>
    <xf numFmtId="2" fontId="2" fillId="2" borderId="1" pivotButton="0" quotePrefix="0" xfId="0"/>
    <xf numFmtId="2" fontId="2" fillId="24" borderId="1" pivotButton="0" quotePrefix="0" xfId="0"/>
    <xf numFmtId="0" fontId="2" fillId="2" borderId="1" pivotButton="0" quotePrefix="0" xfId="0"/>
    <xf numFmtId="0" fontId="2" fillId="24" borderId="1" pivotButton="0" quotePrefix="0" xfId="0"/>
    <xf numFmtId="165" fontId="2" fillId="2" borderId="1" pivotButton="0" quotePrefix="0" xfId="0"/>
    <xf numFmtId="165" fontId="2" fillId="25" borderId="1" pivotButton="0" quotePrefix="0" xfId="0"/>
    <xf numFmtId="2" fontId="2" fillId="5" borderId="1" pivotButton="0" quotePrefix="0" xfId="0"/>
    <xf numFmtId="2" fontId="2" fillId="21" borderId="1" pivotButton="0" quotePrefix="0" xfId="0"/>
    <xf numFmtId="2" fontId="2" fillId="22" borderId="1" pivotButton="0" quotePrefix="0" xfId="0"/>
    <xf numFmtId="2" fontId="2" fillId="6" borderId="1" pivotButton="0" quotePrefix="0" xfId="0"/>
    <xf numFmtId="2" fontId="2" fillId="23" borderId="1" pivotButton="0" quotePrefix="0" xfId="0"/>
    <xf numFmtId="0" fontId="4" fillId="2" borderId="1" pivotButton="0" quotePrefix="0" xfId="0"/>
    <xf numFmtId="0" fontId="4" fillId="26" borderId="1" pivotButton="0" quotePrefix="0" xfId="0"/>
    <xf numFmtId="2" fontId="4" fillId="4" borderId="1" applyAlignment="1" pivotButton="0" quotePrefix="0" xfId="0">
      <alignment horizontal="left"/>
    </xf>
    <xf numFmtId="2" fontId="4" fillId="5" borderId="1" applyAlignment="1" pivotButton="0" quotePrefix="0" xfId="0">
      <alignment horizontal="left"/>
    </xf>
    <xf numFmtId="2" fontId="4" fillId="6" borderId="1" applyAlignment="1" pivotButton="0" quotePrefix="0" xfId="0">
      <alignment horizontal="left"/>
    </xf>
    <xf numFmtId="2" fontId="4" fillId="7" borderId="1" applyAlignment="1" pivotButton="0" quotePrefix="0" xfId="0">
      <alignment horizontal="left"/>
    </xf>
    <xf numFmtId="2" fontId="4" fillId="8" borderId="1" applyAlignment="1" pivotButton="0" quotePrefix="0" xfId="0">
      <alignment horizontal="left"/>
    </xf>
    <xf numFmtId="2" fontId="4" fillId="9" borderId="1" applyAlignment="1" pivotButton="0" quotePrefix="0" xfId="0">
      <alignment horizontal="left"/>
    </xf>
    <xf numFmtId="2" fontId="4" fillId="10" borderId="1" applyAlignment="1" pivotButton="0" quotePrefix="0" xfId="0">
      <alignment horizontal="left"/>
    </xf>
    <xf numFmtId="2" fontId="4" fillId="11" borderId="1" applyAlignment="1" pivotButton="0" quotePrefix="0" xfId="0">
      <alignment horizontal="left"/>
    </xf>
    <xf numFmtId="2" fontId="2" fillId="27" borderId="10" pivotButton="0" quotePrefix="0" xfId="0"/>
    <xf numFmtId="2" fontId="3" fillId="4" borderId="10" applyAlignment="1" pivotButton="0" quotePrefix="0" xfId="0">
      <alignment horizontal="left"/>
    </xf>
    <xf numFmtId="2" fontId="3" fillId="5" borderId="10" applyAlignment="1" pivotButton="0" quotePrefix="0" xfId="0">
      <alignment horizontal="left"/>
    </xf>
    <xf numFmtId="2" fontId="3" fillId="6" borderId="10" applyAlignment="1" pivotButton="0" quotePrefix="0" xfId="0">
      <alignment horizontal="left"/>
    </xf>
    <xf numFmtId="2" fontId="3" fillId="7" borderId="10" applyAlignment="1" pivotButton="0" quotePrefix="0" xfId="0">
      <alignment horizontal="left"/>
    </xf>
    <xf numFmtId="2" fontId="3" fillId="8" borderId="10" applyAlignment="1" pivotButton="0" quotePrefix="0" xfId="0">
      <alignment horizontal="left"/>
    </xf>
    <xf numFmtId="2" fontId="3" fillId="9" borderId="10" applyAlignment="1" pivotButton="0" quotePrefix="0" xfId="0">
      <alignment horizontal="left"/>
    </xf>
    <xf numFmtId="2" fontId="3" fillId="10" borderId="10" applyAlignment="1" pivotButton="0" quotePrefix="0" xfId="0">
      <alignment horizontal="left"/>
    </xf>
    <xf numFmtId="2" fontId="3" fillId="11" borderId="10" applyAlignment="1" pivotButton="0" quotePrefix="0" xfId="0">
      <alignment horizontal="left"/>
    </xf>
    <xf numFmtId="0" fontId="2" fillId="27" borderId="1" pivotButton="0" quotePrefix="0" xfId="0"/>
    <xf numFmtId="2" fontId="3" fillId="4" borderId="1" applyAlignment="1" pivotButton="0" quotePrefix="0" xfId="0">
      <alignment horizontal="left"/>
    </xf>
    <xf numFmtId="2" fontId="3" fillId="5" borderId="1" applyAlignment="1" pivotButton="0" quotePrefix="0" xfId="0">
      <alignment horizontal="left"/>
    </xf>
    <xf numFmtId="2" fontId="3" fillId="6" borderId="1" applyAlignment="1" pivotButton="0" quotePrefix="0" xfId="0">
      <alignment horizontal="left"/>
    </xf>
    <xf numFmtId="2" fontId="3" fillId="7" borderId="1" applyAlignment="1" pivotButton="0" quotePrefix="0" xfId="0">
      <alignment horizontal="left"/>
    </xf>
    <xf numFmtId="2" fontId="3" fillId="8" borderId="1" applyAlignment="1" pivotButton="0" quotePrefix="0" xfId="0">
      <alignment horizontal="left"/>
    </xf>
    <xf numFmtId="2" fontId="3" fillId="9" borderId="1" applyAlignment="1" pivotButton="0" quotePrefix="0" xfId="0">
      <alignment horizontal="left"/>
    </xf>
    <xf numFmtId="2" fontId="3" fillId="10" borderId="1" applyAlignment="1" pivotButton="0" quotePrefix="0" xfId="0">
      <alignment horizontal="left"/>
    </xf>
    <xf numFmtId="2" fontId="3" fillId="11" borderId="1" applyAlignment="1" pivotButton="0" quotePrefix="0" xfId="0">
      <alignment horizontal="left"/>
    </xf>
    <xf numFmtId="0" fontId="2" fillId="3" borderId="0" applyAlignment="1" pivotButton="0" quotePrefix="0" xfId="0">
      <alignment horizontal="left"/>
    </xf>
    <xf numFmtId="2" fontId="2" fillId="27" borderId="1" pivotButton="0" quotePrefix="0" xfId="0"/>
    <xf numFmtId="2" fontId="3" fillId="27" borderId="1" applyAlignment="1" pivotButton="0" quotePrefix="0" xfId="0">
      <alignment horizontal="left"/>
    </xf>
    <xf numFmtId="0" fontId="3" fillId="4" borderId="1" applyAlignment="1" pivotButton="0" quotePrefix="0" xfId="0">
      <alignment horizontal="left"/>
    </xf>
    <xf numFmtId="0" fontId="3" fillId="5" borderId="1" applyAlignment="1" pivotButton="0" quotePrefix="0" xfId="0">
      <alignment horizontal="left"/>
    </xf>
    <xf numFmtId="0" fontId="3" fillId="6" borderId="1" applyAlignment="1" pivotButton="0" quotePrefix="0" xfId="0">
      <alignment horizontal="left"/>
    </xf>
    <xf numFmtId="0" fontId="3" fillId="7" borderId="1" applyAlignment="1" pivotButton="0" quotePrefix="0" xfId="0">
      <alignment horizontal="left"/>
    </xf>
    <xf numFmtId="0" fontId="3" fillId="8" borderId="1" applyAlignment="1" pivotButton="0" quotePrefix="0" xfId="0">
      <alignment horizontal="left"/>
    </xf>
    <xf numFmtId="0" fontId="3" fillId="9" borderId="1" applyAlignment="1" pivotButton="0" quotePrefix="0" xfId="0">
      <alignment horizontal="left"/>
    </xf>
    <xf numFmtId="0" fontId="3" fillId="10" borderId="1" applyAlignment="1" pivotButton="0" quotePrefix="0" xfId="0">
      <alignment horizontal="left"/>
    </xf>
    <xf numFmtId="0" fontId="3" fillId="11" borderId="1" applyAlignment="1" pivotButton="0" quotePrefix="0" xfId="0">
      <alignment horizontal="left"/>
    </xf>
    <xf numFmtId="0" fontId="4" fillId="3" borderId="0" pivotButton="0" quotePrefix="0" xfId="0"/>
    <xf numFmtId="0" fontId="4" fillId="3" borderId="0" applyAlignment="1" pivotButton="0" quotePrefix="0" xfId="0">
      <alignment horizontal="left"/>
    </xf>
    <xf numFmtId="0" fontId="4" fillId="3" borderId="0" applyAlignment="1" pivotButton="0" quotePrefix="0" xfId="0">
      <alignment vertical="center" wrapText="1"/>
    </xf>
    <xf numFmtId="2" fontId="2" fillId="28" borderId="2" pivotButton="0" quotePrefix="0" xfId="0"/>
    <xf numFmtId="164" fontId="2" fillId="3" borderId="1" pivotButton="0" quotePrefix="0" xfId="0"/>
    <xf numFmtId="164" fontId="3" fillId="3" borderId="1" applyAlignment="1" pivotButton="0" quotePrefix="0" xfId="0">
      <alignment horizontal="left"/>
    </xf>
    <xf numFmtId="164" fontId="2" fillId="12" borderId="1" pivotButton="0" quotePrefix="0" xfId="0"/>
    <xf numFmtId="164" fontId="3" fillId="12" borderId="1" applyAlignment="1" pivotButton="0" quotePrefix="0" xfId="0">
      <alignment horizontal="left"/>
    </xf>
    <xf numFmtId="164" fontId="2" fillId="13" borderId="1" pivotButton="0" quotePrefix="0" xfId="0"/>
    <xf numFmtId="164" fontId="3" fillId="13" borderId="1" applyAlignment="1" pivotButton="0" quotePrefix="0" xfId="0">
      <alignment horizontal="left"/>
    </xf>
    <xf numFmtId="164" fontId="2" fillId="14" borderId="1" pivotButton="0" quotePrefix="0" xfId="0"/>
    <xf numFmtId="164" fontId="3" fillId="14" borderId="1" applyAlignment="1" pivotButton="0" quotePrefix="0" xfId="0">
      <alignment horizontal="left"/>
    </xf>
    <xf numFmtId="0" fontId="2" fillId="15" borderId="1" pivotButton="0" quotePrefix="0" xfId="0"/>
    <xf numFmtId="164" fontId="3" fillId="15" borderId="1" applyAlignment="1" pivotButton="0" quotePrefix="0" xfId="0">
      <alignment horizontal="left"/>
    </xf>
    <xf numFmtId="164" fontId="2" fillId="16" borderId="1" pivotButton="0" quotePrefix="0" xfId="0"/>
    <xf numFmtId="164" fontId="3" fillId="16" borderId="1" applyAlignment="1" pivotButton="0" quotePrefix="0" xfId="0">
      <alignment horizontal="left"/>
    </xf>
    <xf numFmtId="0" fontId="2" fillId="28" borderId="2" pivotButton="0" quotePrefix="0" xfId="0"/>
    <xf numFmtId="164" fontId="2" fillId="17" borderId="1" pivotButton="0" quotePrefix="0" xfId="0"/>
    <xf numFmtId="164" fontId="3" fillId="17" borderId="1" applyAlignment="1" pivotButton="0" quotePrefix="0" xfId="0">
      <alignment horizontal="left"/>
    </xf>
    <xf numFmtId="0" fontId="4" fillId="0" borderId="0" pivotButton="0" quotePrefix="0" xfId="0"/>
    <xf numFmtId="0" fontId="4" fillId="3" borderId="0" applyAlignment="1" pivotButton="0" quotePrefix="0" xfId="0">
      <alignment horizontal="left" wrapText="1"/>
    </xf>
    <xf numFmtId="0" fontId="4" fillId="29" borderId="0" applyAlignment="1" pivotButton="0" quotePrefix="0" xfId="0">
      <alignment horizontal="left"/>
    </xf>
    <xf numFmtId="0" fontId="5" fillId="3" borderId="0" applyAlignment="1" pivotButton="0" quotePrefix="0" xfId="0">
      <alignment horizontal="left"/>
    </xf>
    <xf numFmtId="0" fontId="6" fillId="3" borderId="0" applyAlignment="1" pivotButton="0" quotePrefix="0" xfId="0">
      <alignment horizontal="left"/>
    </xf>
    <xf numFmtId="0" fontId="4" fillId="24" borderId="0" applyAlignment="1" pivotButton="0" quotePrefix="0" xfId="0">
      <alignment horizontal="left"/>
    </xf>
    <xf numFmtId="0" fontId="2" fillId="30" borderId="0" pivotButton="0" quotePrefix="0" xfId="0"/>
    <xf numFmtId="0" fontId="2" fillId="21" borderId="0" applyAlignment="1" pivotButton="0" quotePrefix="0" xfId="0">
      <alignment horizontal="left"/>
    </xf>
    <xf numFmtId="0" fontId="2" fillId="31" borderId="0" applyAlignment="1" pivotButton="0" quotePrefix="0" xfId="0">
      <alignment horizontal="left"/>
    </xf>
    <xf numFmtId="0" fontId="2" fillId="32" borderId="0" applyAlignment="1" pivotButton="0" quotePrefix="0" xfId="0">
      <alignment horizontal="left"/>
    </xf>
    <xf numFmtId="0" fontId="2" fillId="6" borderId="0" applyAlignment="1" pivotButton="0" quotePrefix="0" xfId="0">
      <alignment horizontal="left"/>
    </xf>
    <xf numFmtId="0" fontId="2" fillId="33" borderId="0" applyAlignment="1" pivotButton="0" quotePrefix="0" xfId="0">
      <alignment horizontal="left"/>
    </xf>
    <xf numFmtId="0" fontId="2" fillId="8" borderId="0" applyAlignment="1" pivotButton="0" quotePrefix="0" xfId="0">
      <alignment horizontal="left"/>
    </xf>
    <xf numFmtId="0" fontId="2" fillId="10" borderId="0" applyAlignment="1" pivotButton="0" quotePrefix="0" xfId="0">
      <alignment horizontal="left"/>
    </xf>
    <xf numFmtId="0" fontId="2" fillId="34" borderId="0" applyAlignment="1" pivotButton="0" quotePrefix="0" xfId="0">
      <alignment horizontal="left"/>
    </xf>
    <xf numFmtId="0" fontId="2" fillId="7" borderId="0" applyAlignment="1" pivotButton="0" quotePrefix="0" xfId="0">
      <alignment horizontal="left"/>
    </xf>
    <xf numFmtId="0" fontId="2" fillId="9" borderId="0" applyAlignment="1" pivotButton="0" quotePrefix="0" xfId="0">
      <alignment horizontal="left"/>
    </xf>
    <xf numFmtId="2" fontId="2" fillId="27" borderId="0" pivotButton="0" quotePrefix="0" xfId="0"/>
    <xf numFmtId="2" fontId="2" fillId="24" borderId="0" pivotButton="0" quotePrefix="0" xfId="0"/>
    <xf numFmtId="2" fontId="2" fillId="21" borderId="0" applyAlignment="1" pivotButton="0" quotePrefix="0" xfId="0">
      <alignment horizontal="left"/>
    </xf>
    <xf numFmtId="2" fontId="2" fillId="31" borderId="0" applyAlignment="1" pivotButton="0" quotePrefix="0" xfId="0">
      <alignment horizontal="left"/>
    </xf>
    <xf numFmtId="2" fontId="2" fillId="32" borderId="0" applyAlignment="1" pivotButton="0" quotePrefix="0" xfId="0">
      <alignment horizontal="left"/>
    </xf>
    <xf numFmtId="2" fontId="2" fillId="6" borderId="0" applyAlignment="1" pivotButton="0" quotePrefix="0" xfId="0">
      <alignment horizontal="left"/>
    </xf>
    <xf numFmtId="2" fontId="2" fillId="33" borderId="0" applyAlignment="1" pivotButton="0" quotePrefix="0" xfId="0">
      <alignment horizontal="left"/>
    </xf>
    <xf numFmtId="2" fontId="2" fillId="8" borderId="0" applyAlignment="1" pivotButton="0" quotePrefix="0" xfId="0">
      <alignment horizontal="left"/>
    </xf>
    <xf numFmtId="2" fontId="2" fillId="10" borderId="0" applyAlignment="1" pivotButton="0" quotePrefix="0" xfId="0">
      <alignment horizontal="left"/>
    </xf>
    <xf numFmtId="2" fontId="2" fillId="34" borderId="0" applyAlignment="1" pivotButton="0" quotePrefix="0" xfId="0">
      <alignment horizontal="left"/>
    </xf>
    <xf numFmtId="2" fontId="2" fillId="7" borderId="0" applyAlignment="1" pivotButton="0" quotePrefix="0" xfId="0">
      <alignment horizontal="left"/>
    </xf>
    <xf numFmtId="2" fontId="2" fillId="9" borderId="0" applyAlignment="1" pivotButton="0" quotePrefix="0" xfId="0">
      <alignment horizontal="left"/>
    </xf>
    <xf numFmtId="165" fontId="2" fillId="7" borderId="0" applyAlignment="1" pivotButton="0" quotePrefix="0" xfId="0">
      <alignment horizontal="left"/>
    </xf>
    <xf numFmtId="165" fontId="2" fillId="9" borderId="0" applyAlignment="1" pivotButton="0" quotePrefix="0" xfId="0">
      <alignment horizontal="left"/>
    </xf>
    <xf numFmtId="0" fontId="2" fillId="27" borderId="0" pivotButton="0" quotePrefix="0" xfId="0"/>
    <xf numFmtId="0" fontId="2" fillId="24" borderId="0" pivotButton="0" quotePrefix="0" xfId="0"/>
    <xf numFmtId="165" fontId="2" fillId="21" borderId="0" applyAlignment="1" pivotButton="0" quotePrefix="0" xfId="0">
      <alignment horizontal="left"/>
    </xf>
    <xf numFmtId="165" fontId="2" fillId="31" borderId="0" applyAlignment="1" pivotButton="0" quotePrefix="0" xfId="0">
      <alignment horizontal="left"/>
    </xf>
    <xf numFmtId="165" fontId="2" fillId="32" borderId="0" applyAlignment="1" pivotButton="0" quotePrefix="0" xfId="0">
      <alignment horizontal="left"/>
    </xf>
    <xf numFmtId="165" fontId="2" fillId="6" borderId="0" applyAlignment="1" pivotButton="0" quotePrefix="0" xfId="0">
      <alignment horizontal="left"/>
    </xf>
    <xf numFmtId="165" fontId="2" fillId="33" borderId="0" applyAlignment="1" pivotButton="0" quotePrefix="0" xfId="0">
      <alignment horizontal="left"/>
    </xf>
    <xf numFmtId="165" fontId="2" fillId="8" borderId="0" applyAlignment="1" pivotButton="0" quotePrefix="0" xfId="0">
      <alignment horizontal="left"/>
    </xf>
    <xf numFmtId="165" fontId="2" fillId="10" borderId="0" applyAlignment="1" pivotButton="0" quotePrefix="0" xfId="0">
      <alignment horizontal="left"/>
    </xf>
    <xf numFmtId="165" fontId="2" fillId="34" borderId="0" applyAlignment="1" pivotButton="0" quotePrefix="0" xfId="0">
      <alignment horizontal="left"/>
    </xf>
    <xf numFmtId="165" fontId="2" fillId="0" borderId="0" applyAlignment="1" pivotButton="0" quotePrefix="0" xfId="0">
      <alignment horizontal="left"/>
    </xf>
    <xf numFmtId="2" fontId="2" fillId="18" borderId="0" pivotButton="0" quotePrefix="0" xfId="0"/>
    <xf numFmtId="2" fontId="2" fillId="0" borderId="0" applyAlignment="1" pivotButton="0" quotePrefix="0" xfId="0">
      <alignment horizontal="left"/>
    </xf>
    <xf numFmtId="0" fontId="2" fillId="18" borderId="0" pivotButton="0" quotePrefix="0" xfId="0"/>
    <xf numFmtId="0" fontId="2" fillId="2" borderId="0" pivotButton="0" quotePrefix="0" xfId="0"/>
    <xf numFmtId="167" fontId="2" fillId="33" borderId="0" applyAlignment="1" pivotButton="0" quotePrefix="0" xfId="0">
      <alignment horizontal="left"/>
    </xf>
    <xf numFmtId="167" fontId="2" fillId="8" borderId="0" applyAlignment="1" pivotButton="0" quotePrefix="0" xfId="0">
      <alignment horizontal="left"/>
    </xf>
    <xf numFmtId="167" fontId="2" fillId="10" borderId="0" applyAlignment="1" pivotButton="0" quotePrefix="0" xfId="0">
      <alignment horizontal="left"/>
    </xf>
    <xf numFmtId="165" fontId="2" fillId="25" borderId="0" pivotButton="0" quotePrefix="0" xfId="0"/>
    <xf numFmtId="165" fontId="2" fillId="20" borderId="0" pivotButton="0" quotePrefix="0" xfId="0"/>
    <xf numFmtId="0" fontId="2" fillId="20" borderId="0" pivotButton="0" quotePrefix="0" xfId="0"/>
    <xf numFmtId="0" fontId="4" fillId="3" borderId="0" applyAlignment="1" pivotButton="0" quotePrefix="0" xfId="0">
      <alignment horizontal="right"/>
    </xf>
    <xf numFmtId="165" fontId="4" fillId="0" borderId="0" pivotButton="0" quotePrefix="0" xfId="0"/>
    <xf numFmtId="0" fontId="4" fillId="2" borderId="0" pivotButton="0" quotePrefix="0" xfId="0"/>
    <xf numFmtId="0" fontId="7" fillId="2" borderId="0" pivotButton="0" quotePrefix="0" xfId="0"/>
    <xf numFmtId="164" fontId="2" fillId="2" borderId="0" pivotButton="0" quotePrefix="0" xfId="0"/>
    <xf numFmtId="0" fontId="2" fillId="12" borderId="0" pivotButton="0" quotePrefix="0" xfId="0"/>
    <xf numFmtId="0" fontId="2" fillId="12" borderId="0" applyAlignment="1" pivotButton="0" quotePrefix="0" xfId="0">
      <alignment horizontal="left"/>
    </xf>
    <xf numFmtId="164" fontId="2" fillId="12" borderId="0" pivotButton="0" quotePrefix="0" xfId="0"/>
    <xf numFmtId="164" fontId="8" fillId="12" borderId="0" applyAlignment="1" pivotButton="0" quotePrefix="0" xfId="0">
      <alignment horizontal="left"/>
    </xf>
    <xf numFmtId="165" fontId="2" fillId="12" borderId="0" pivotButton="0" quotePrefix="0" xfId="0"/>
    <xf numFmtId="165" fontId="2" fillId="2" borderId="0" pivotButton="0" quotePrefix="0" xfId="0"/>
    <xf numFmtId="165" fontId="3" fillId="12" borderId="0" applyAlignment="1" pivotButton="0" quotePrefix="0" xfId="0">
      <alignment horizontal="left"/>
    </xf>
    <xf numFmtId="165" fontId="8" fillId="12" borderId="0" applyAlignment="1" pivotButton="0" quotePrefix="0" xfId="0">
      <alignment horizontal="left"/>
    </xf>
    <xf numFmtId="0" fontId="2" fillId="13" borderId="0" pivotButton="0" quotePrefix="0" xfId="0"/>
    <xf numFmtId="0" fontId="2" fillId="13" borderId="0" applyAlignment="1" pivotButton="0" quotePrefix="0" xfId="0">
      <alignment horizontal="left"/>
    </xf>
    <xf numFmtId="164" fontId="2" fillId="13" borderId="0" pivotButton="0" quotePrefix="0" xfId="0"/>
    <xf numFmtId="164" fontId="8" fillId="13" borderId="0" applyAlignment="1" pivotButton="0" quotePrefix="0" xfId="0">
      <alignment horizontal="left"/>
    </xf>
    <xf numFmtId="165" fontId="2" fillId="13" borderId="0" pivotButton="0" quotePrefix="0" xfId="0"/>
    <xf numFmtId="165" fontId="3" fillId="13" borderId="0" applyAlignment="1" pivotButton="0" quotePrefix="0" xfId="0">
      <alignment horizontal="left"/>
    </xf>
    <xf numFmtId="165" fontId="8" fillId="13" borderId="0" applyAlignment="1" pivotButton="0" quotePrefix="0" xfId="0">
      <alignment horizontal="left"/>
    </xf>
    <xf numFmtId="0" fontId="2" fillId="14" borderId="0" pivotButton="0" quotePrefix="0" xfId="0"/>
    <xf numFmtId="0" fontId="2" fillId="14" borderId="0" applyAlignment="1" pivotButton="0" quotePrefix="0" xfId="0">
      <alignment horizontal="left"/>
    </xf>
    <xf numFmtId="164" fontId="2" fillId="14" borderId="0" pivotButton="0" quotePrefix="0" xfId="0"/>
    <xf numFmtId="164" fontId="8" fillId="14" borderId="0" applyAlignment="1" pivotButton="0" quotePrefix="0" xfId="0">
      <alignment horizontal="left"/>
    </xf>
    <xf numFmtId="165" fontId="2" fillId="14" borderId="0" pivotButton="0" quotePrefix="0" xfId="0"/>
    <xf numFmtId="165" fontId="3" fillId="14" borderId="0" applyAlignment="1" pivotButton="0" quotePrefix="0" xfId="0">
      <alignment horizontal="left"/>
    </xf>
    <xf numFmtId="165" fontId="8" fillId="14" borderId="0" applyAlignment="1" pivotButton="0" quotePrefix="0" xfId="0">
      <alignment horizontal="left"/>
    </xf>
    <xf numFmtId="0" fontId="2" fillId="15" borderId="0" pivotButton="0" quotePrefix="0" xfId="0"/>
    <xf numFmtId="0" fontId="2" fillId="15" borderId="0" applyAlignment="1" pivotButton="0" quotePrefix="0" xfId="0">
      <alignment horizontal="left"/>
    </xf>
    <xf numFmtId="164" fontId="2" fillId="15" borderId="0" applyAlignment="1" pivotButton="0" quotePrefix="0" xfId="0">
      <alignment horizontal="left"/>
    </xf>
    <xf numFmtId="165" fontId="2" fillId="15" borderId="0" pivotButton="0" quotePrefix="0" xfId="0"/>
    <xf numFmtId="165" fontId="2" fillId="15" borderId="0" applyAlignment="1" pivotButton="0" quotePrefix="0" xfId="0">
      <alignment horizontal="left"/>
    </xf>
    <xf numFmtId="0" fontId="2" fillId="16" borderId="0" pivotButton="0" quotePrefix="0" xfId="0"/>
    <xf numFmtId="0" fontId="2" fillId="16" borderId="0" applyAlignment="1" pivotButton="0" quotePrefix="0" xfId="0">
      <alignment horizontal="left"/>
    </xf>
    <xf numFmtId="164" fontId="2" fillId="16" borderId="0" pivotButton="0" quotePrefix="0" xfId="0"/>
    <xf numFmtId="164" fontId="8" fillId="16" borderId="0" applyAlignment="1" pivotButton="0" quotePrefix="0" xfId="0">
      <alignment horizontal="left"/>
    </xf>
    <xf numFmtId="165" fontId="2" fillId="16" borderId="0" pivotButton="0" quotePrefix="0" xfId="0"/>
    <xf numFmtId="165" fontId="3" fillId="16" borderId="0" applyAlignment="1" pivotButton="0" quotePrefix="0" xfId="0">
      <alignment horizontal="left"/>
    </xf>
    <xf numFmtId="165" fontId="8" fillId="16" borderId="0" applyAlignment="1" pivotButton="0" quotePrefix="0" xfId="0">
      <alignment horizontal="left"/>
    </xf>
    <xf numFmtId="0" fontId="2" fillId="17" borderId="0" pivotButton="0" quotePrefix="0" xfId="0"/>
    <xf numFmtId="0" fontId="2" fillId="17" borderId="0" applyAlignment="1" pivotButton="0" quotePrefix="0" xfId="0">
      <alignment horizontal="left"/>
    </xf>
    <xf numFmtId="164" fontId="2" fillId="17" borderId="0" pivotButton="0" quotePrefix="0" xfId="0"/>
    <xf numFmtId="164" fontId="8" fillId="17" borderId="0" applyAlignment="1" pivotButton="0" quotePrefix="0" xfId="0">
      <alignment horizontal="left"/>
    </xf>
    <xf numFmtId="165" fontId="2" fillId="17" borderId="0" pivotButton="0" quotePrefix="0" xfId="0"/>
    <xf numFmtId="165" fontId="3" fillId="17" borderId="0" applyAlignment="1" pivotButton="0" quotePrefix="0" xfId="0">
      <alignment horizontal="left"/>
    </xf>
    <xf numFmtId="165" fontId="8" fillId="17" borderId="0" applyAlignment="1" pivotButton="0" quotePrefix="0" xfId="0">
      <alignment horizontal="left"/>
    </xf>
    <xf numFmtId="165" fontId="2" fillId="3" borderId="0" pivotButton="0" quotePrefix="0" xfId="0"/>
    <xf numFmtId="165" fontId="3" fillId="3" borderId="0" applyAlignment="1" pivotButton="0" quotePrefix="0" xfId="0">
      <alignment horizontal="left"/>
    </xf>
    <xf numFmtId="165" fontId="8" fillId="3" borderId="0" applyAlignment="1" pivotButton="0" quotePrefix="0" xfId="0">
      <alignment horizontal="left"/>
    </xf>
    <xf numFmtId="165" fontId="1" fillId="25" borderId="0" pivotButton="0" quotePrefix="0" xfId="0"/>
    <xf numFmtId="0" fontId="2" fillId="25" borderId="0" pivotButton="0" quotePrefix="0" xfId="0"/>
    <xf numFmtId="164" fontId="2" fillId="25" borderId="0" pivotButton="0" quotePrefix="0" xfId="0"/>
    <xf numFmtId="49" fontId="4" fillId="0" borderId="0" pivotButton="0" quotePrefix="0" xfId="0"/>
    <xf numFmtId="168" fontId="4" fillId="0" borderId="0" pivotButton="0" quotePrefix="0" xfId="0"/>
    <xf numFmtId="14" fontId="4" fillId="0" borderId="0" pivotButton="0" quotePrefix="0" xfId="0"/>
    <xf numFmtId="49" fontId="4" fillId="30" borderId="0" pivotButton="0" quotePrefix="0" xfId="0"/>
    <xf numFmtId="168" fontId="4" fillId="30" borderId="0" pivotButton="0" quotePrefix="0" xfId="0"/>
    <xf numFmtId="0" fontId="4" fillId="30" borderId="0" pivotButton="0" quotePrefix="0" xfId="0"/>
    <xf numFmtId="14" fontId="4" fillId="30" borderId="0" pivotButton="0" quotePrefix="0" xfId="0"/>
    <xf numFmtId="169" fontId="4" fillId="30" borderId="0" pivotButton="0" quotePrefix="0" xfId="0"/>
    <xf numFmtId="170" fontId="4" fillId="30" borderId="0" pivotButton="0" quotePrefix="0" xfId="0"/>
    <xf numFmtId="0" fontId="4" fillId="24" borderId="0" pivotButton="0" quotePrefix="0" xfId="0"/>
    <xf numFmtId="169" fontId="4" fillId="0" borderId="0" pivotButton="0" quotePrefix="0" xfId="0"/>
    <xf numFmtId="170" fontId="4" fillId="0" borderId="0" pivotButton="0" quotePrefix="0" xfId="0"/>
    <xf numFmtId="0" fontId="4" fillId="35" borderId="0" pivotButton="0" quotePrefix="0" xfId="0"/>
    <xf numFmtId="49" fontId="4" fillId="29" borderId="0" pivotButton="0" quotePrefix="0" xfId="0"/>
    <xf numFmtId="168" fontId="4" fillId="29" borderId="0" pivotButton="0" quotePrefix="0" xfId="0"/>
    <xf numFmtId="0" fontId="4" fillId="29" borderId="0" pivotButton="0" quotePrefix="0" xfId="0"/>
    <xf numFmtId="14" fontId="4" fillId="29" borderId="0" pivotButton="0" quotePrefix="0" xfId="0"/>
    <xf numFmtId="169" fontId="4" fillId="29" borderId="0" pivotButton="0" quotePrefix="0" xfId="0"/>
    <xf numFmtId="170" fontId="4" fillId="29" borderId="0" pivotButton="0" quotePrefix="0" xfId="0"/>
    <xf numFmtId="49" fontId="4" fillId="24" borderId="0" pivotButton="0" quotePrefix="0" xfId="0"/>
    <xf numFmtId="168" fontId="4" fillId="24" borderId="0" pivotButton="0" quotePrefix="0" xfId="0"/>
    <xf numFmtId="14" fontId="4" fillId="24" borderId="0" pivotButton="0" quotePrefix="0" xfId="0"/>
    <xf numFmtId="168" fontId="4" fillId="3" borderId="0" pivotButton="0" quotePrefix="0" xfId="0"/>
    <xf numFmtId="0" fontId="0" fillId="3" borderId="0" pivotButton="0" quotePrefix="0" xfId="0"/>
    <xf numFmtId="49" fontId="0" fillId="36" borderId="0" pivotButton="0" quotePrefix="0" xfId="0"/>
    <xf numFmtId="49" fontId="0" fillId="3" borderId="0" pivotButton="0" quotePrefix="0" xfId="0"/>
    <xf numFmtId="49" fontId="0" fillId="0" borderId="0" pivotButton="0" quotePrefix="0" xfId="0"/>
    <xf numFmtId="4" fontId="0" fillId="3" borderId="0" pivotButton="0" quotePrefix="0" xfId="0"/>
    <xf numFmtId="0" fontId="0" fillId="3" borderId="14" pivotButton="0" quotePrefix="0" xfId="0"/>
    <xf numFmtId="0" fontId="0" fillId="3" borderId="15" pivotButton="0" quotePrefix="0" xfId="0"/>
    <xf numFmtId="49" fontId="0" fillId="36" borderId="16" pivotButton="0" quotePrefix="0" xfId="0"/>
    <xf numFmtId="49" fontId="0" fillId="3" borderId="15" pivotButton="0" quotePrefix="0" xfId="0"/>
    <xf numFmtId="49" fontId="0" fillId="0" borderId="15" pivotButton="0" quotePrefix="0" xfId="0"/>
    <xf numFmtId="4" fontId="0" fillId="3" borderId="15" pivotButton="0" quotePrefix="0" xfId="0"/>
    <xf numFmtId="49" fontId="0" fillId="0" borderId="17" pivotButton="0" quotePrefix="0" xfId="0"/>
    <xf numFmtId="49" fontId="0" fillId="3" borderId="18" pivotButton="0" quotePrefix="0" xfId="0"/>
    <xf numFmtId="49" fontId="9" fillId="37" borderId="19" pivotButton="0" quotePrefix="0" xfId="0"/>
    <xf numFmtId="167" fontId="9" fillId="37" borderId="20" pivotButton="0" quotePrefix="0" xfId="0"/>
    <xf numFmtId="0" fontId="9" fillId="37" borderId="20" pivotButton="0" quotePrefix="0" xfId="0"/>
    <xf numFmtId="0" fontId="10" fillId="37" borderId="20" pivotButton="0" quotePrefix="0" xfId="0"/>
    <xf numFmtId="0" fontId="0" fillId="3" borderId="18" pivotButton="0" quotePrefix="0" xfId="0"/>
    <xf numFmtId="49" fontId="0" fillId="36" borderId="20" pivotButton="0" quotePrefix="0" xfId="0"/>
    <xf numFmtId="165" fontId="0" fillId="0" borderId="15" pivotButton="0" quotePrefix="0" xfId="0"/>
    <xf numFmtId="171" fontId="0" fillId="3" borderId="15" pivotButton="0" quotePrefix="0" xfId="0"/>
    <xf numFmtId="171" fontId="0" fillId="0" borderId="15" pivotButton="0" quotePrefix="0" xfId="0"/>
    <xf numFmtId="167" fontId="0" fillId="0" borderId="15" pivotButton="0" quotePrefix="0" xfId="0"/>
    <xf numFmtId="167" fontId="0" fillId="3" borderId="15" pivotButton="0" quotePrefix="0" xfId="0"/>
    <xf numFmtId="167" fontId="0" fillId="0" borderId="17" pivotButton="0" quotePrefix="0" xfId="0"/>
    <xf numFmtId="0" fontId="0" fillId="3" borderId="24" pivotButton="0" quotePrefix="0" xfId="0"/>
    <xf numFmtId="49" fontId="12" fillId="3" borderId="18" pivotButton="0" quotePrefix="0" xfId="0"/>
    <xf numFmtId="49" fontId="13" fillId="3" borderId="15" pivotButton="0" quotePrefix="0" xfId="0"/>
    <xf numFmtId="49" fontId="11" fillId="3" borderId="24" pivotButton="0" quotePrefix="0" xfId="0"/>
    <xf numFmtId="49" fontId="0" fillId="3" borderId="27" applyAlignment="1" pivotButton="0" quotePrefix="0" xfId="0">
      <alignment horizontal="left"/>
    </xf>
    <xf numFmtId="49" fontId="0" fillId="3" borderId="14" pivotButton="0" quotePrefix="0" xfId="0"/>
    <xf numFmtId="49" fontId="0" fillId="3" borderId="14" applyAlignment="1" pivotButton="0" quotePrefix="0" xfId="0">
      <alignment horizontal="right"/>
    </xf>
    <xf numFmtId="49" fontId="13" fillId="3" borderId="15" applyAlignment="1" pivotButton="0" quotePrefix="0" xfId="0">
      <alignment horizontal="right"/>
    </xf>
    <xf numFmtId="0" fontId="0" fillId="3" borderId="28" pivotButton="0" quotePrefix="0" xfId="0"/>
    <xf numFmtId="165" fontId="11" fillId="19" borderId="20" pivotButton="0" quotePrefix="0" xfId="0"/>
    <xf numFmtId="172" fontId="11" fillId="11" borderId="20" pivotButton="0" quotePrefix="0" xfId="0"/>
    <xf numFmtId="171" fontId="11" fillId="11" borderId="20" pivotButton="0" quotePrefix="0" xfId="0"/>
    <xf numFmtId="167" fontId="14" fillId="3" borderId="15" pivotButton="0" quotePrefix="0" xfId="0"/>
    <xf numFmtId="49" fontId="0" fillId="3" borderId="14" applyAlignment="1" pivotButton="0" quotePrefix="0" xfId="0">
      <alignment horizontal="left"/>
    </xf>
    <xf numFmtId="171" fontId="11" fillId="19" borderId="20" pivotButton="0" quotePrefix="0" xfId="0"/>
    <xf numFmtId="49" fontId="0" fillId="3" borderId="27" pivotButton="0" quotePrefix="0" xfId="0"/>
    <xf numFmtId="165" fontId="0" fillId="24" borderId="15" pivotButton="0" quotePrefix="0" xfId="0"/>
    <xf numFmtId="49" fontId="0" fillId="3" borderId="14" applyAlignment="1" pivotButton="0" quotePrefix="0" xfId="0">
      <alignment horizontal="center"/>
    </xf>
    <xf numFmtId="49" fontId="15" fillId="3" borderId="14" pivotButton="0" quotePrefix="0" xfId="0"/>
    <xf numFmtId="49" fontId="15" fillId="3" borderId="14" applyAlignment="1" pivotButton="0" quotePrefix="0" xfId="0">
      <alignment horizontal="left"/>
    </xf>
    <xf numFmtId="167" fontId="11" fillId="19" borderId="20" pivotButton="0" quotePrefix="0" xfId="0"/>
    <xf numFmtId="167" fontId="16" fillId="28" borderId="20" pivotButton="0" quotePrefix="0" xfId="0"/>
    <xf numFmtId="171" fontId="16" fillId="28" borderId="20" pivotButton="0" quotePrefix="0" xfId="0"/>
    <xf numFmtId="0" fontId="16" fillId="28" borderId="20" pivotButton="0" quotePrefix="0" xfId="0"/>
    <xf numFmtId="167" fontId="14" fillId="3" borderId="18" pivotButton="0" quotePrefix="0" xfId="0"/>
    <xf numFmtId="49" fontId="11" fillId="3" borderId="15" pivotButton="0" quotePrefix="0" xfId="0"/>
    <xf numFmtId="171" fontId="11" fillId="3" borderId="14" pivotButton="0" quotePrefix="0" xfId="0"/>
    <xf numFmtId="171" fontId="11" fillId="3" borderId="15" pivotButton="0" quotePrefix="0" xfId="0"/>
    <xf numFmtId="171" fontId="13" fillId="3" borderId="15" pivotButton="0" quotePrefix="0" xfId="0"/>
    <xf numFmtId="49" fontId="11" fillId="3" borderId="28" applyAlignment="1" pivotButton="0" quotePrefix="0" xfId="0">
      <alignment horizontal="right"/>
    </xf>
    <xf numFmtId="0" fontId="11" fillId="11" borderId="20" applyAlignment="1" pivotButton="0" quotePrefix="0" xfId="0">
      <alignment horizontal="left"/>
    </xf>
    <xf numFmtId="0" fontId="13" fillId="3" borderId="15" pivotButton="0" quotePrefix="0" xfId="0"/>
    <xf numFmtId="167" fontId="11" fillId="19" borderId="20" applyAlignment="1" pivotButton="0" quotePrefix="0" xfId="0">
      <alignment horizontal="right"/>
    </xf>
    <xf numFmtId="167" fontId="11" fillId="39" borderId="20" pivotButton="0" quotePrefix="0" xfId="0"/>
    <xf numFmtId="1" fontId="11" fillId="39" borderId="20" pivotButton="0" quotePrefix="0" xfId="0"/>
    <xf numFmtId="0" fontId="0" fillId="0" borderId="15" pivotButton="0" quotePrefix="0" xfId="0"/>
    <xf numFmtId="169" fontId="0" fillId="0" borderId="15" pivotButton="0" quotePrefix="0" xfId="0"/>
    <xf numFmtId="0" fontId="0" fillId="0" borderId="29" pivotButton="0" quotePrefix="0" xfId="0"/>
    <xf numFmtId="49" fontId="11" fillId="40" borderId="20" pivotButton="0" quotePrefix="0" xfId="0"/>
    <xf numFmtId="49" fontId="0" fillId="0" borderId="30" pivotButton="0" quotePrefix="0" xfId="0"/>
    <xf numFmtId="0" fontId="0" fillId="3" borderId="30" pivotButton="0" quotePrefix="0" xfId="0"/>
    <xf numFmtId="4" fontId="0" fillId="3" borderId="30" pivotButton="0" quotePrefix="0" xfId="0"/>
    <xf numFmtId="49" fontId="0" fillId="0" borderId="31" pivotButton="0" quotePrefix="0" xfId="0"/>
    <xf numFmtId="2" fontId="11" fillId="3" borderId="24" pivotButton="0" quotePrefix="0" xfId="0"/>
    <xf numFmtId="49" fontId="9" fillId="41" borderId="19" pivotButton="0" quotePrefix="0" xfId="0"/>
    <xf numFmtId="0" fontId="9" fillId="41" borderId="20" pivotButton="0" quotePrefix="0" xfId="0"/>
    <xf numFmtId="0" fontId="10" fillId="41" borderId="20" pivotButton="0" quotePrefix="0" xfId="0"/>
    <xf numFmtId="49" fontId="0" fillId="9" borderId="19" pivotButton="0" quotePrefix="0" xfId="0"/>
    <xf numFmtId="0" fontId="0" fillId="9" borderId="20" pivotButton="0" quotePrefix="0" xfId="0"/>
    <xf numFmtId="167" fontId="11" fillId="9" borderId="20" pivotButton="0" quotePrefix="0" xfId="0"/>
    <xf numFmtId="171" fontId="11" fillId="9" borderId="20" pivotButton="0" quotePrefix="0" xfId="0"/>
    <xf numFmtId="0" fontId="11" fillId="9" borderId="20" pivotButton="0" quotePrefix="0" xfId="0"/>
    <xf numFmtId="49" fontId="17" fillId="3" borderId="15" pivotButton="0" quotePrefix="0" xfId="0"/>
    <xf numFmtId="49" fontId="0" fillId="3" borderId="15" applyAlignment="1" pivotButton="0" quotePrefix="0" xfId="0">
      <alignment horizontal="center"/>
    </xf>
    <xf numFmtId="171" fontId="11" fillId="42" borderId="20" pivotButton="0" quotePrefix="0" xfId="0"/>
    <xf numFmtId="167" fontId="11" fillId="42" borderId="20" pivotButton="0" quotePrefix="0" xfId="0"/>
    <xf numFmtId="0" fontId="11" fillId="19" borderId="20" pivotButton="0" quotePrefix="0" xfId="0"/>
    <xf numFmtId="0" fontId="11" fillId="42" borderId="20" pivotButton="0" quotePrefix="0" xfId="0"/>
    <xf numFmtId="49" fontId="0" fillId="3" borderId="27" applyAlignment="1" pivotButton="0" quotePrefix="0" xfId="0">
      <alignment horizontal="center"/>
    </xf>
    <xf numFmtId="172" fontId="11" fillId="42" borderId="20" pivotButton="0" quotePrefix="0" xfId="0"/>
    <xf numFmtId="0" fontId="0" fillId="3" borderId="32" pivotButton="0" quotePrefix="0" xfId="0"/>
    <xf numFmtId="167" fontId="0" fillId="3" borderId="24" applyAlignment="1" pivotButton="0" quotePrefix="0" xfId="0">
      <alignment horizontal="center"/>
    </xf>
    <xf numFmtId="2" fontId="11" fillId="19" borderId="20" pivotButton="0" quotePrefix="0" xfId="0"/>
    <xf numFmtId="167" fontId="11" fillId="3" borderId="24" pivotButton="0" quotePrefix="0" xfId="0"/>
    <xf numFmtId="167" fontId="11" fillId="3" borderId="15" pivotButton="0" quotePrefix="0" xfId="0"/>
    <xf numFmtId="49" fontId="0" fillId="7" borderId="19" pivotButton="0" quotePrefix="0" xfId="0"/>
    <xf numFmtId="0" fontId="0" fillId="3" borderId="18" applyAlignment="1" pivotButton="0" quotePrefix="0" xfId="0">
      <alignment horizontal="center"/>
    </xf>
    <xf numFmtId="0" fontId="0" fillId="3" borderId="15" applyAlignment="1" pivotButton="0" quotePrefix="0" xfId="0">
      <alignment horizontal="center"/>
    </xf>
    <xf numFmtId="171" fontId="0" fillId="3" borderId="15" applyAlignment="1" pivotButton="0" quotePrefix="0" xfId="0">
      <alignment horizontal="center"/>
    </xf>
    <xf numFmtId="49" fontId="11" fillId="3" borderId="15" applyAlignment="1" pivotButton="0" quotePrefix="0" xfId="0">
      <alignment horizontal="center"/>
    </xf>
    <xf numFmtId="49" fontId="15" fillId="7" borderId="19" pivotButton="0" quotePrefix="0" xfId="0"/>
    <xf numFmtId="0" fontId="15" fillId="3" borderId="18" pivotButton="0" quotePrefix="0" xfId="0"/>
    <xf numFmtId="0" fontId="15" fillId="3" borderId="15" pivotButton="0" quotePrefix="0" xfId="0"/>
    <xf numFmtId="49" fontId="13" fillId="3" borderId="27" pivotButton="0" quotePrefix="0" xfId="0"/>
    <xf numFmtId="167" fontId="13" fillId="3" borderId="14" pivotButton="0" quotePrefix="0" xfId="0"/>
    <xf numFmtId="171" fontId="11" fillId="42" borderId="33" pivotButton="0" quotePrefix="0" xfId="0"/>
    <xf numFmtId="171" fontId="11" fillId="42" borderId="34" pivotButton="0" quotePrefix="0" xfId="0"/>
    <xf numFmtId="0" fontId="0" fillId="3" borderId="35" pivotButton="0" quotePrefix="0" xfId="0"/>
    <xf numFmtId="49" fontId="0" fillId="3" borderId="19" pivotButton="0" quotePrefix="0" xfId="0"/>
    <xf numFmtId="165" fontId="11" fillId="43" borderId="20" pivotButton="0" quotePrefix="0" xfId="0"/>
    <xf numFmtId="0" fontId="11" fillId="3" borderId="20" pivotButton="0" quotePrefix="0" xfId="0"/>
    <xf numFmtId="0" fontId="0" fillId="3" borderId="36" pivotButton="0" quotePrefix="0" xfId="0"/>
    <xf numFmtId="0" fontId="0" fillId="3" borderId="27" pivotButton="0" quotePrefix="0" xfId="0"/>
    <xf numFmtId="49" fontId="9" fillId="44" borderId="19" pivotButton="0" quotePrefix="0" xfId="0"/>
    <xf numFmtId="0" fontId="0" fillId="44" borderId="20" pivotButton="0" quotePrefix="0" xfId="0"/>
    <xf numFmtId="167" fontId="0" fillId="3" borderId="24" pivotButton="0" quotePrefix="0" xfId="0"/>
    <xf numFmtId="49" fontId="11" fillId="3" borderId="28" pivotButton="0" quotePrefix="0" xfId="0"/>
    <xf numFmtId="1" fontId="11" fillId="42" borderId="20" applyAlignment="1" pivotButton="0" quotePrefix="0" xfId="0">
      <alignment horizontal="right"/>
    </xf>
    <xf numFmtId="49" fontId="11" fillId="3" borderId="32" applyAlignment="1" pivotButton="0" quotePrefix="0" xfId="0">
      <alignment horizontal="right"/>
    </xf>
    <xf numFmtId="0" fontId="0" fillId="42" borderId="20" pivotButton="0" quotePrefix="0" xfId="0"/>
    <xf numFmtId="167" fontId="13" fillId="3" borderId="18" pivotButton="0" quotePrefix="0" xfId="0"/>
    <xf numFmtId="165" fontId="13" fillId="3" borderId="15" pivotButton="0" quotePrefix="0" xfId="0"/>
    <xf numFmtId="2" fontId="11" fillId="19" borderId="20" applyAlignment="1" pivotButton="0" quotePrefix="0" xfId="0">
      <alignment horizontal="right"/>
    </xf>
    <xf numFmtId="167" fontId="15" fillId="3" borderId="15" pivotButton="0" quotePrefix="0" xfId="0"/>
    <xf numFmtId="0" fontId="10" fillId="3" borderId="15" pivotButton="0" quotePrefix="0" xfId="0"/>
    <xf numFmtId="0" fontId="11" fillId="3" borderId="15" pivotButton="0" quotePrefix="0" xfId="0"/>
    <xf numFmtId="2" fontId="11" fillId="3" borderId="24" applyAlignment="1" pivotButton="0" quotePrefix="0" xfId="0">
      <alignment horizontal="right"/>
    </xf>
    <xf numFmtId="173" fontId="13" fillId="3" borderId="15" pivotButton="0" quotePrefix="0" xfId="0"/>
    <xf numFmtId="167" fontId="13" fillId="3" borderId="15" pivotButton="0" quotePrefix="0" xfId="0"/>
    <xf numFmtId="49" fontId="18" fillId="3" borderId="15" pivotButton="0" quotePrefix="0" xfId="0"/>
    <xf numFmtId="167" fontId="11" fillId="3" borderId="15" applyAlignment="1" pivotButton="0" quotePrefix="0" xfId="0">
      <alignment horizontal="right"/>
    </xf>
    <xf numFmtId="4" fontId="0" fillId="0" borderId="0" pivotButton="0" quotePrefix="0" xfId="0"/>
    <xf numFmtId="0" fontId="0" fillId="0" borderId="37" pivotButton="1" quotePrefix="0" xfId="0"/>
    <xf numFmtId="0" fontId="0" fillId="0" borderId="38" pivotButton="1" quotePrefix="0" xfId="0"/>
    <xf numFmtId="0" fontId="0" fillId="0" borderId="38" pivotButton="0" quotePrefix="0" xfId="0"/>
    <xf numFmtId="0" fontId="0" fillId="0" borderId="39" pivotButton="0" quotePrefix="0" xfId="0"/>
    <xf numFmtId="0" fontId="0" fillId="0" borderId="40" pivotButton="0" quotePrefix="0" xfId="0"/>
    <xf numFmtId="0" fontId="0" fillId="0" borderId="37" pivotButton="0" quotePrefix="0" xfId="0"/>
    <xf numFmtId="0" fontId="0" fillId="0" borderId="41" pivotButton="0" quotePrefix="0" xfId="0"/>
    <xf numFmtId="0" fontId="0" fillId="0" borderId="42" pivotButton="0" quotePrefix="0" xfId="0"/>
    <xf numFmtId="0" fontId="0" fillId="0" borderId="43" pivotButton="0" quotePrefix="0" xfId="0"/>
    <xf numFmtId="0" fontId="0" fillId="0" borderId="44" pivotButton="0" quotePrefix="0" xfId="0"/>
    <xf numFmtId="0" fontId="0" fillId="0" borderId="46" pivotButton="0" quotePrefix="0" xfId="0"/>
    <xf numFmtId="165" fontId="0" fillId="45" borderId="0" applyAlignment="1" pivotButton="0" quotePrefix="0" xfId="0">
      <alignment horizontal="left"/>
    </xf>
    <xf numFmtId="164" fontId="0" fillId="45" borderId="0" applyAlignment="1" pivotButton="0" quotePrefix="0" xfId="0">
      <alignment horizontal="left"/>
    </xf>
    <xf numFmtId="0" fontId="9" fillId="45" borderId="0" pivotButton="0" quotePrefix="0" xfId="0"/>
    <xf numFmtId="173" fontId="0" fillId="0" borderId="0" pivotButton="0" quotePrefix="0" xfId="0"/>
    <xf numFmtId="2" fontId="0" fillId="0" borderId="0" pivotButton="0" quotePrefix="0" xfId="0"/>
    <xf numFmtId="0" fontId="12" fillId="0" borderId="0" pivotButton="0" quotePrefix="0" xfId="0"/>
    <xf numFmtId="0" fontId="9" fillId="46" borderId="0" pivotButton="0" quotePrefix="0" xfId="0"/>
    <xf numFmtId="0" fontId="11" fillId="0" borderId="0" pivotButton="0" quotePrefix="0" xfId="0"/>
    <xf numFmtId="1" fontId="9" fillId="46" borderId="0" pivotButton="0" quotePrefix="0" xfId="0"/>
    <xf numFmtId="0" fontId="0" fillId="47" borderId="0" pivotButton="0" quotePrefix="0" xfId="0"/>
    <xf numFmtId="0" fontId="11" fillId="47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21" fillId="47" borderId="0" pivotButton="0" quotePrefix="0" xfId="0"/>
    <xf numFmtId="0" fontId="0" fillId="48" borderId="0" pivotButton="0" quotePrefix="0" xfId="0"/>
    <xf numFmtId="0" fontId="21" fillId="48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5" fontId="20" fillId="0" borderId="0" pivotButton="0" quotePrefix="0" xfId="0"/>
    <xf numFmtId="0" fontId="11" fillId="48" borderId="0" pivotButton="0" quotePrefix="0" xfId="0"/>
    <xf numFmtId="0" fontId="0" fillId="49" borderId="0" pivotButton="0" quotePrefix="0" xfId="0"/>
    <xf numFmtId="0" fontId="11" fillId="49" borderId="0" pivotButton="0" quotePrefix="0" xfId="0"/>
    <xf numFmtId="0" fontId="2" fillId="30" borderId="26" pivotButton="0" quotePrefix="0" xfId="1"/>
    <xf numFmtId="0" fontId="2" fillId="21" borderId="26" applyAlignment="1" pivotButton="0" quotePrefix="0" xfId="1">
      <alignment horizontal="left"/>
    </xf>
    <xf numFmtId="0" fontId="2" fillId="27" borderId="26" applyAlignment="1" pivotButton="0" quotePrefix="0" xfId="1">
      <alignment horizontal="left"/>
    </xf>
    <xf numFmtId="0" fontId="2" fillId="18" borderId="26" applyAlignment="1" pivotButton="0" quotePrefix="0" xfId="1">
      <alignment horizontal="left"/>
    </xf>
    <xf numFmtId="0" fontId="2" fillId="50" borderId="26" applyAlignment="1" pivotButton="0" quotePrefix="0" xfId="1">
      <alignment horizontal="left"/>
    </xf>
    <xf numFmtId="0" fontId="2" fillId="5" borderId="26" applyAlignment="1" pivotButton="0" quotePrefix="0" xfId="1">
      <alignment horizontal="left"/>
    </xf>
    <xf numFmtId="0" fontId="19" fillId="0" borderId="26" pivotButton="0" quotePrefix="0" xfId="1"/>
    <xf numFmtId="2" fontId="2" fillId="27" borderId="26" pivotButton="0" quotePrefix="0" xfId="1"/>
    <xf numFmtId="2" fontId="2" fillId="24" borderId="26" pivotButton="0" quotePrefix="0" xfId="1"/>
    <xf numFmtId="2" fontId="2" fillId="21" borderId="26" applyAlignment="1" pivotButton="0" quotePrefix="0" xfId="1">
      <alignment horizontal="left"/>
    </xf>
    <xf numFmtId="2" fontId="2" fillId="18" borderId="26" applyAlignment="1" pivotButton="0" quotePrefix="0" xfId="1">
      <alignment horizontal="left"/>
    </xf>
    <xf numFmtId="2" fontId="2" fillId="50" borderId="26" applyAlignment="1" pivotButton="0" quotePrefix="0" xfId="1">
      <alignment horizontal="left"/>
    </xf>
    <xf numFmtId="2" fontId="2" fillId="5" borderId="26" applyAlignment="1" pivotButton="0" quotePrefix="0" xfId="1">
      <alignment horizontal="left"/>
    </xf>
    <xf numFmtId="0" fontId="2" fillId="27" borderId="26" pivotButton="0" quotePrefix="0" xfId="1"/>
    <xf numFmtId="0" fontId="2" fillId="24" borderId="26" pivotButton="0" quotePrefix="0" xfId="1"/>
    <xf numFmtId="165" fontId="2" fillId="21" borderId="26" applyAlignment="1" pivotButton="0" quotePrefix="0" xfId="1">
      <alignment horizontal="left"/>
    </xf>
    <xf numFmtId="165" fontId="2" fillId="18" borderId="26" applyAlignment="1" pivotButton="0" quotePrefix="0" xfId="1">
      <alignment horizontal="left"/>
    </xf>
    <xf numFmtId="165" fontId="2" fillId="50" borderId="26" applyAlignment="1" pivotButton="0" quotePrefix="0" xfId="1">
      <alignment horizontal="left"/>
    </xf>
    <xf numFmtId="165" fontId="2" fillId="5" borderId="26" applyAlignment="1" pivotButton="0" quotePrefix="0" xfId="1">
      <alignment horizontal="left"/>
    </xf>
    <xf numFmtId="2" fontId="2" fillId="18" borderId="26" pivotButton="0" quotePrefix="0" xfId="1"/>
    <xf numFmtId="0" fontId="2" fillId="18" borderId="26" pivotButton="0" quotePrefix="0" xfId="1"/>
    <xf numFmtId="0" fontId="2" fillId="2" borderId="26" pivotButton="0" quotePrefix="0" xfId="1"/>
    <xf numFmtId="165" fontId="2" fillId="25" borderId="26" pivotButton="0" quotePrefix="0" xfId="1"/>
    <xf numFmtId="165" fontId="2" fillId="20" borderId="26" pivotButton="0" quotePrefix="0" xfId="1"/>
    <xf numFmtId="0" fontId="2" fillId="20" borderId="26" pivotButton="0" quotePrefix="0" xfId="1"/>
    <xf numFmtId="0" fontId="2" fillId="0" borderId="26" pivotButton="0" quotePrefix="0" xfId="1"/>
    <xf numFmtId="0" fontId="2" fillId="21" borderId="26" pivotButton="0" quotePrefix="0" xfId="1"/>
    <xf numFmtId="0" fontId="2" fillId="50" borderId="26" pivotButton="0" quotePrefix="0" xfId="1"/>
    <xf numFmtId="0" fontId="2" fillId="5" borderId="26" pivotButton="0" quotePrefix="0" xfId="1"/>
    <xf numFmtId="4" fontId="2" fillId="21" borderId="26" pivotButton="0" quotePrefix="0" xfId="1"/>
    <xf numFmtId="0" fontId="1" fillId="2" borderId="26" pivotButton="0" quotePrefix="0" xfId="1"/>
    <xf numFmtId="0" fontId="2" fillId="3" borderId="26" pivotButton="0" quotePrefix="0" xfId="1"/>
    <xf numFmtId="164" fontId="2" fillId="3" borderId="26" pivotButton="0" quotePrefix="0" xfId="1"/>
    <xf numFmtId="164" fontId="2" fillId="2" borderId="26" pivotButton="0" quotePrefix="0" xfId="1"/>
    <xf numFmtId="164" fontId="2" fillId="27" borderId="26" applyAlignment="1" pivotButton="0" quotePrefix="0" xfId="1">
      <alignment horizontal="left"/>
    </xf>
    <xf numFmtId="0" fontId="2" fillId="12" borderId="26" pivotButton="0" quotePrefix="0" xfId="1"/>
    <xf numFmtId="164" fontId="2" fillId="12" borderId="26" pivotButton="0" quotePrefix="0" xfId="1"/>
    <xf numFmtId="164" fontId="8" fillId="27" borderId="26" applyAlignment="1" pivotButton="0" quotePrefix="0" xfId="1">
      <alignment horizontal="left"/>
    </xf>
    <xf numFmtId="165" fontId="2" fillId="12" borderId="26" pivotButton="0" quotePrefix="0" xfId="1"/>
    <xf numFmtId="165" fontId="2" fillId="2" borderId="26" pivotButton="0" quotePrefix="0" xfId="1"/>
    <xf numFmtId="165" fontId="2" fillId="27" borderId="26" applyAlignment="1" pivotButton="0" quotePrefix="0" xfId="1">
      <alignment horizontal="left"/>
    </xf>
    <xf numFmtId="0" fontId="2" fillId="13" borderId="26" pivotButton="0" quotePrefix="0" xfId="1"/>
    <xf numFmtId="164" fontId="2" fillId="13" borderId="26" pivotButton="0" quotePrefix="0" xfId="1"/>
    <xf numFmtId="165" fontId="2" fillId="13" borderId="26" pivotButton="0" quotePrefix="0" xfId="1"/>
    <xf numFmtId="0" fontId="2" fillId="14" borderId="26" pivotButton="0" quotePrefix="0" xfId="1"/>
    <xf numFmtId="164" fontId="2" fillId="14" borderId="26" pivotButton="0" quotePrefix="0" xfId="1"/>
    <xf numFmtId="165" fontId="2" fillId="14" borderId="26" pivotButton="0" quotePrefix="0" xfId="1"/>
    <xf numFmtId="165" fontId="2" fillId="3" borderId="26" pivotButton="0" quotePrefix="0" xfId="1"/>
    <xf numFmtId="165" fontId="2" fillId="3" borderId="26" applyAlignment="1" pivotButton="0" quotePrefix="0" xfId="1">
      <alignment horizontal="left"/>
    </xf>
    <xf numFmtId="0" fontId="22" fillId="0" borderId="0" pivotButton="0" quotePrefix="0" xfId="0"/>
    <xf numFmtId="0" fontId="23" fillId="0" borderId="0" pivotButton="0" quotePrefix="0" xfId="0"/>
    <xf numFmtId="0" fontId="24" fillId="51" borderId="0" pivotButton="0" quotePrefix="0" xfId="0"/>
    <xf numFmtId="0" fontId="0" fillId="51" borderId="0" pivotButton="0" quotePrefix="0" xfId="0"/>
    <xf numFmtId="1" fontId="0" fillId="0" borderId="0" pivotButton="0" quotePrefix="0" xfId="0"/>
    <xf numFmtId="0" fontId="11" fillId="52" borderId="0" pivotButton="0" quotePrefix="0" xfId="0"/>
    <xf numFmtId="2" fontId="11" fillId="0" borderId="0" pivotButton="0" quotePrefix="0" xfId="0"/>
    <xf numFmtId="2" fontId="11" fillId="52" borderId="0" pivotButton="0" quotePrefix="0" xfId="0"/>
    <xf numFmtId="1" fontId="11" fillId="52" borderId="0" pivotButton="0" quotePrefix="0" xfId="0"/>
    <xf numFmtId="0" fontId="25" fillId="0" borderId="0" pivotButton="0" quotePrefix="0" xfId="0"/>
    <xf numFmtId="0" fontId="26" fillId="0" borderId="0" pivotButton="0" quotePrefix="0" xfId="0"/>
    <xf numFmtId="174" fontId="0" fillId="0" borderId="0" pivotButton="0" quotePrefix="0" xfId="0"/>
    <xf numFmtId="175" fontId="0" fillId="0" borderId="0" pivotButton="0" quotePrefix="0" xfId="0"/>
    <xf numFmtId="0" fontId="27" fillId="0" borderId="0" pivotButton="0" quotePrefix="0" xfId="0"/>
    <xf numFmtId="165" fontId="20" fillId="52" borderId="0" pivotButton="0" quotePrefix="0" xfId="0"/>
    <xf numFmtId="0" fontId="0" fillId="52" borderId="0" pivotButton="0" quotePrefix="0" xfId="0"/>
    <xf numFmtId="165" fontId="0" fillId="52" borderId="0" pivotButton="0" quotePrefix="0" xfId="0"/>
    <xf numFmtId="174" fontId="0" fillId="52" borderId="0" pivotButton="0" quotePrefix="0" xfId="0"/>
    <xf numFmtId="175" fontId="0" fillId="52" borderId="0" pivotButton="0" quotePrefix="0" xfId="0"/>
    <xf numFmtId="0" fontId="28" fillId="52" borderId="0" pivotButton="0" quotePrefix="0" xfId="0"/>
    <xf numFmtId="0" fontId="29" fillId="0" borderId="0" pivotButton="0" quotePrefix="0" xfId="0"/>
    <xf numFmtId="167" fontId="20" fillId="0" borderId="0" pivotButton="0" quotePrefix="0" xfId="0"/>
    <xf numFmtId="0" fontId="30" fillId="0" borderId="0" pivotButton="0" quotePrefix="0" xfId="0"/>
    <xf numFmtId="0" fontId="31" fillId="0" borderId="0" pivotButton="0" quotePrefix="0" xfId="0"/>
    <xf numFmtId="0" fontId="33" fillId="0" borderId="0" pivotButton="0" quotePrefix="0" xfId="0"/>
    <xf numFmtId="0" fontId="21" fillId="53" borderId="0" pivotButton="0" quotePrefix="0" xfId="0"/>
    <xf numFmtId="0" fontId="34" fillId="0" borderId="0" pivotButton="0" quotePrefix="0" xfId="0"/>
    <xf numFmtId="0" fontId="36" fillId="0" borderId="0" pivotButton="0" quotePrefix="0" xfId="0"/>
    <xf numFmtId="0" fontId="20" fillId="53" borderId="0" pivotButton="0" quotePrefix="0" xfId="0"/>
    <xf numFmtId="164" fontId="20" fillId="53" borderId="0" pivotButton="0" quotePrefix="0" xfId="0"/>
    <xf numFmtId="0" fontId="11" fillId="0" borderId="49" pivotButton="0" quotePrefix="0" xfId="0"/>
    <xf numFmtId="0" fontId="0" fillId="0" borderId="49" pivotButton="0" quotePrefix="0" xfId="0"/>
    <xf numFmtId="0" fontId="0" fillId="0" borderId="50" pivotButton="0" quotePrefix="0" xfId="0"/>
    <xf numFmtId="2" fontId="0" fillId="0" borderId="50" pivotButton="0" quotePrefix="0" xfId="0"/>
    <xf numFmtId="164" fontId="20" fillId="53" borderId="50" pivotButton="0" quotePrefix="0" xfId="0"/>
    <xf numFmtId="176" fontId="0" fillId="0" borderId="50" pivotButton="0" quotePrefix="0" xfId="0"/>
    <xf numFmtId="0" fontId="0" fillId="0" borderId="51" pivotButton="0" quotePrefix="0" xfId="0"/>
    <xf numFmtId="2" fontId="0" fillId="0" borderId="51" pivotButton="0" quotePrefix="0" xfId="0"/>
    <xf numFmtId="164" fontId="20" fillId="53" borderId="51" pivotButton="0" quotePrefix="0" xfId="0"/>
    <xf numFmtId="176" fontId="0" fillId="0" borderId="51" pivotButton="0" quotePrefix="0" xfId="0"/>
    <xf numFmtId="0" fontId="9" fillId="54" borderId="53" pivotButton="0" quotePrefix="0" xfId="0"/>
    <xf numFmtId="0" fontId="9" fillId="54" borderId="54" pivotButton="0" quotePrefix="0" xfId="0"/>
    <xf numFmtId="0" fontId="11" fillId="0" borderId="55" pivotButton="0" quotePrefix="0" xfId="0"/>
    <xf numFmtId="0" fontId="11" fillId="0" borderId="56" pivotButton="0" quotePrefix="0" xfId="0"/>
    <xf numFmtId="0" fontId="9" fillId="54" borderId="57" pivotButton="0" quotePrefix="0" xfId="0"/>
    <xf numFmtId="0" fontId="0" fillId="0" borderId="58" pivotButton="0" quotePrefix="0" xfId="0"/>
    <xf numFmtId="0" fontId="0" fillId="0" borderId="59" pivotButton="0" quotePrefix="0" xfId="0"/>
    <xf numFmtId="0" fontId="21" fillId="53" borderId="49" pivotButton="0" quotePrefix="0" xfId="0"/>
    <xf numFmtId="164" fontId="21" fillId="53" borderId="49" pivotButton="0" quotePrefix="0" xfId="0"/>
    <xf numFmtId="1" fontId="21" fillId="53" borderId="49" pivotButton="0" quotePrefix="0" xfId="0"/>
    <xf numFmtId="0" fontId="33" fillId="0" borderId="49" pivotButton="0" quotePrefix="0" xfId="0"/>
    <xf numFmtId="2" fontId="11" fillId="0" borderId="49" pivotButton="0" quotePrefix="0" xfId="0"/>
    <xf numFmtId="0" fontId="35" fillId="0" borderId="49" pivotButton="0" quotePrefix="0" xfId="0"/>
    <xf numFmtId="176" fontId="35" fillId="0" borderId="49" pivotButton="0" quotePrefix="0" xfId="0"/>
    <xf numFmtId="177" fontId="11" fillId="0" borderId="49" pivotButton="0" quotePrefix="0" xfId="0"/>
    <xf numFmtId="0" fontId="11" fillId="0" borderId="52" pivotButton="0" quotePrefix="0" xfId="0"/>
    <xf numFmtId="0" fontId="33" fillId="0" borderId="60" pivotButton="0" quotePrefix="0" xfId="0"/>
    <xf numFmtId="0" fontId="0" fillId="0" borderId="60" pivotButton="0" quotePrefix="0" xfId="0"/>
    <xf numFmtId="0" fontId="11" fillId="55" borderId="0" pivotButton="0" quotePrefix="0" xfId="0"/>
    <xf numFmtId="0" fontId="0" fillId="55" borderId="0" pivotButton="0" quotePrefix="0" xfId="0"/>
    <xf numFmtId="165" fontId="20" fillId="53" borderId="0" pivotButton="0" quotePrefix="0" xfId="0"/>
    <xf numFmtId="0" fontId="37" fillId="0" borderId="0" pivotButton="0" quotePrefix="0" xfId="0"/>
    <xf numFmtId="0" fontId="38" fillId="0" borderId="0" pivotButton="0" quotePrefix="0" xfId="0"/>
    <xf numFmtId="0" fontId="25" fillId="56" borderId="0" pivotButton="0" quotePrefix="0" xfId="0"/>
    <xf numFmtId="0" fontId="25" fillId="49" borderId="0" pivotButton="0" quotePrefix="0" xfId="0"/>
    <xf numFmtId="0" fontId="25" fillId="53" borderId="0" pivotButton="0" quotePrefix="0" xfId="0"/>
    <xf numFmtId="0" fontId="25" fillId="48" borderId="0" pivotButton="0" quotePrefix="0" xfId="0"/>
    <xf numFmtId="0" fontId="25" fillId="57" borderId="0" pivotButton="0" quotePrefix="0" xfId="0"/>
    <xf numFmtId="0" fontId="11" fillId="58" borderId="0" pivotButton="0" quotePrefix="0" xfId="0"/>
    <xf numFmtId="0" fontId="0" fillId="58" borderId="0" pivotButton="0" quotePrefix="0" xfId="0"/>
    <xf numFmtId="0" fontId="0" fillId="56" borderId="0" pivotButton="0" quotePrefix="0" xfId="0"/>
    <xf numFmtId="0" fontId="11" fillId="56" borderId="0" pivotButton="0" quotePrefix="0" xfId="0"/>
    <xf numFmtId="0" fontId="0" fillId="53" borderId="0" pivotButton="0" quotePrefix="0" xfId="0"/>
    <xf numFmtId="0" fontId="11" fillId="53" borderId="0" pivotButton="0" quotePrefix="0" xfId="0"/>
    <xf numFmtId="0" fontId="0" fillId="57" borderId="0" pivotButton="0" quotePrefix="0" xfId="0"/>
    <xf numFmtId="0" fontId="0" fillId="59" borderId="0" applyAlignment="1" pivotButton="0" quotePrefix="0" xfId="0">
      <alignment horizontal="center"/>
    </xf>
    <xf numFmtId="165" fontId="20" fillId="60" borderId="0" pivotButton="0" quotePrefix="0" xfId="0"/>
    <xf numFmtId="165" fontId="0" fillId="48" borderId="0" pivotButton="0" quotePrefix="0" xfId="0"/>
    <xf numFmtId="0" fontId="25" fillId="61" borderId="0" pivotButton="0" quotePrefix="0" xfId="0"/>
    <xf numFmtId="0" fontId="25" fillId="62" borderId="0" pivotButton="0" quotePrefix="0" xfId="0"/>
    <xf numFmtId="0" fontId="25" fillId="63" borderId="0" pivotButton="0" quotePrefix="0" xfId="0"/>
    <xf numFmtId="0" fontId="25" fillId="64" borderId="0" pivotButton="0" quotePrefix="0" xfId="0"/>
    <xf numFmtId="0" fontId="40" fillId="0" borderId="0" pivotButton="0" quotePrefix="0" xfId="0"/>
    <xf numFmtId="0" fontId="42" fillId="0" borderId="0" pivotButton="0" quotePrefix="0" xfId="0"/>
    <xf numFmtId="0" fontId="44" fillId="0" borderId="0" pivotButton="0" quotePrefix="0" xfId="0"/>
    <xf numFmtId="0" fontId="11" fillId="59" borderId="0" applyAlignment="1" pivotButton="0" quotePrefix="0" xfId="0">
      <alignment horizontal="center"/>
    </xf>
    <xf numFmtId="165" fontId="0" fillId="56" borderId="0" pivotButton="0" quotePrefix="0" xfId="0"/>
    <xf numFmtId="164" fontId="0" fillId="56" borderId="0" pivotButton="0" quotePrefix="0" xfId="0"/>
    <xf numFmtId="164" fontId="0" fillId="49" borderId="0" pivotButton="0" quotePrefix="0" xfId="0"/>
    <xf numFmtId="165" fontId="0" fillId="49" borderId="0" pivotButton="0" quotePrefix="0" xfId="0"/>
    <xf numFmtId="0" fontId="0" fillId="0" borderId="0" applyAlignment="1" pivotButton="0" quotePrefix="0" xfId="0">
      <alignment horizontal="center"/>
    </xf>
    <xf numFmtId="0" fontId="32" fillId="53" borderId="0" applyAlignment="1" pivotButton="0" quotePrefix="0" xfId="0">
      <alignment horizontal="center"/>
    </xf>
    <xf numFmtId="0" fontId="39" fillId="53" borderId="0" applyAlignment="1" pivotButton="0" quotePrefix="0" xfId="0">
      <alignment horizontal="center"/>
    </xf>
    <xf numFmtId="0" fontId="41" fillId="53" borderId="0" applyAlignment="1" pivotButton="0" quotePrefix="0" xfId="0">
      <alignment horizontal="center"/>
    </xf>
    <xf numFmtId="0" fontId="43" fillId="53" borderId="0" applyAlignment="1" pivotButton="0" quotePrefix="0" xfId="0">
      <alignment horizontal="center"/>
    </xf>
    <xf numFmtId="165" fontId="0" fillId="65" borderId="0" pivotButton="0" quotePrefix="0" xfId="0"/>
    <xf numFmtId="0" fontId="0" fillId="62" borderId="0" pivotButton="0" quotePrefix="0" xfId="0"/>
    <xf numFmtId="0" fontId="36" fillId="45" borderId="0" pivotButton="0" quotePrefix="0" xfId="0"/>
    <xf numFmtId="0" fontId="11" fillId="0" borderId="0" applyAlignment="1" pivotButton="0" quotePrefix="0" xfId="0">
      <alignment horizontal="center"/>
    </xf>
    <xf numFmtId="0" fontId="11" fillId="66" borderId="0" applyAlignment="1" pivotButton="0" quotePrefix="0" xfId="0">
      <alignment horizontal="center"/>
    </xf>
    <xf numFmtId="0" fontId="0" fillId="66" borderId="0" applyAlignment="1" pivotButton="0" quotePrefix="0" xfId="0">
      <alignment horizontal="center"/>
    </xf>
    <xf numFmtId="164" fontId="20" fillId="0" borderId="0" pivotButton="0" quotePrefix="0" xfId="0"/>
    <xf numFmtId="0" fontId="33" fillId="66" borderId="0" pivotButton="0" quotePrefix="0" xfId="0"/>
    <xf numFmtId="0" fontId="45" fillId="66" borderId="0" pivotButton="0" quotePrefix="0" xfId="0"/>
    <xf numFmtId="0" fontId="25" fillId="67" borderId="0" pivotButton="0" quotePrefix="0" xfId="0"/>
    <xf numFmtId="0" fontId="46" fillId="0" borderId="0" pivotButton="0" quotePrefix="0" xfId="0"/>
    <xf numFmtId="165" fontId="0" fillId="67" borderId="0" pivotButton="0" quotePrefix="0" xfId="0"/>
    <xf numFmtId="0" fontId="0" fillId="67" borderId="0" pivotButton="0" quotePrefix="0" xfId="0"/>
    <xf numFmtId="0" fontId="47" fillId="67" borderId="0" pivotButton="0" quotePrefix="0" xfId="0"/>
    <xf numFmtId="165" fontId="0" fillId="61" borderId="0" pivotButton="0" quotePrefix="0" xfId="0"/>
    <xf numFmtId="0" fontId="0" fillId="61" borderId="0" pivotButton="0" quotePrefix="0" xfId="0"/>
    <xf numFmtId="0" fontId="47" fillId="61" borderId="0" pivotButton="0" quotePrefix="0" xfId="0"/>
    <xf numFmtId="167" fontId="0" fillId="0" borderId="0" pivotButton="0" quotePrefix="0" xfId="0"/>
    <xf numFmtId="167" fontId="0" fillId="57" borderId="0" pivotButton="0" quotePrefix="0" xfId="0"/>
    <xf numFmtId="165" fontId="0" fillId="57" borderId="0" pivotButton="0" quotePrefix="0" xfId="0"/>
    <xf numFmtId="178" fontId="0" fillId="57" borderId="0" pivotButton="0" quotePrefix="0" xfId="0"/>
    <xf numFmtId="0" fontId="11" fillId="68" borderId="0" pivotButton="0" quotePrefix="0" xfId="0"/>
    <xf numFmtId="0" fontId="11" fillId="69" borderId="0" pivotButton="0" quotePrefix="0" xfId="0"/>
    <xf numFmtId="0" fontId="46" fillId="59" borderId="0" applyAlignment="1" pivotButton="0" quotePrefix="0" xfId="0">
      <alignment horizontal="center"/>
    </xf>
    <xf numFmtId="0" fontId="47" fillId="0" borderId="0" pivotButton="0" quotePrefix="0" xfId="0"/>
    <xf numFmtId="0" fontId="0" fillId="68" borderId="0" pivotButton="0" quotePrefix="0" xfId="0"/>
    <xf numFmtId="165" fontId="0" fillId="68" borderId="0" pivotButton="0" quotePrefix="0" xfId="0"/>
    <xf numFmtId="0" fontId="0" fillId="69" borderId="0" pivotButton="0" quotePrefix="0" xfId="0"/>
    <xf numFmtId="165" fontId="0" fillId="69" borderId="0" pivotButton="0" quotePrefix="0" xfId="0"/>
    <xf numFmtId="0" fontId="35" fillId="67" borderId="0" pivotButton="0" quotePrefix="0" xfId="0"/>
    <xf numFmtId="0" fontId="48" fillId="0" borderId="0" pivotButton="0" quotePrefix="0" xfId="0"/>
    <xf numFmtId="3" fontId="0" fillId="0" borderId="0" pivotButton="0" quotePrefix="0" xfId="0"/>
    <xf numFmtId="0" fontId="35" fillId="57" borderId="0" pivotButton="0" quotePrefix="0" xfId="0"/>
    <xf numFmtId="0" fontId="49" fillId="49" borderId="0" pivotButton="0" quotePrefix="0" xfId="0"/>
    <xf numFmtId="2" fontId="0" fillId="52" borderId="0" pivotButton="0" quotePrefix="0" xfId="0"/>
    <xf numFmtId="164" fontId="0" fillId="52" borderId="0" pivotButton="0" quotePrefix="0" xfId="0"/>
    <xf numFmtId="0" fontId="35" fillId="62" borderId="0" pivotButton="0" quotePrefix="0" xfId="0"/>
    <xf numFmtId="0" fontId="35" fillId="64" borderId="0" pivotButton="0" quotePrefix="0" xfId="0"/>
    <xf numFmtId="0" fontId="50" fillId="0" borderId="0" pivotButton="0" quotePrefix="0" xfId="0"/>
    <xf numFmtId="0" fontId="11" fillId="49" borderId="0" applyAlignment="1" pivotButton="0" quotePrefix="0" xfId="0">
      <alignment wrapText="1"/>
    </xf>
    <xf numFmtId="0" fontId="49" fillId="49" borderId="0" applyAlignment="1" pivotButton="0" quotePrefix="0" xfId="0">
      <alignment wrapText="1"/>
    </xf>
    <xf numFmtId="0" fontId="0" fillId="0" borderId="0" applyAlignment="1" pivotButton="0" quotePrefix="0" xfId="0">
      <alignment wrapText="1"/>
    </xf>
    <xf numFmtId="0" fontId="11" fillId="48" borderId="0" applyAlignment="1" pivotButton="0" quotePrefix="0" xfId="0">
      <alignment wrapText="1"/>
    </xf>
    <xf numFmtId="0" fontId="0" fillId="0" borderId="0" applyAlignment="1" pivotButton="0" quotePrefix="0" xfId="0">
      <alignment horizontal="center" wrapText="1"/>
    </xf>
    <xf numFmtId="1" fontId="0" fillId="52" borderId="0" pivotButton="0" quotePrefix="0" xfId="0"/>
    <xf numFmtId="0" fontId="11" fillId="0" borderId="0" applyAlignment="1" pivotButton="0" quotePrefix="0" xfId="0">
      <alignment wrapText="1"/>
    </xf>
    <xf numFmtId="2" fontId="0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/>
    </xf>
    <xf numFmtId="3" fontId="20" fillId="53" borderId="0" pivotButton="0" quotePrefix="0" xfId="0"/>
    <xf numFmtId="0" fontId="11" fillId="67" borderId="0" applyAlignment="1" pivotButton="0" quotePrefix="0" xfId="0">
      <alignment horizontal="center"/>
    </xf>
    <xf numFmtId="0" fontId="11" fillId="53" borderId="0" applyAlignment="1" pivotButton="0" quotePrefix="0" xfId="0">
      <alignment horizontal="center"/>
    </xf>
    <xf numFmtId="0" fontId="11" fillId="70" borderId="0" pivotButton="0" quotePrefix="0" xfId="0"/>
    <xf numFmtId="0" fontId="11" fillId="70" borderId="0" applyAlignment="1" pivotButton="0" quotePrefix="0" xfId="0">
      <alignment horizontal="center"/>
    </xf>
    <xf numFmtId="0" fontId="51" fillId="48" borderId="0" pivotButton="0" quotePrefix="0" xfId="0"/>
    <xf numFmtId="0" fontId="51" fillId="53" borderId="0" pivotButton="0" quotePrefix="0" xfId="0"/>
    <xf numFmtId="0" fontId="51" fillId="70" borderId="0" pivotButton="0" quotePrefix="0" xfId="0"/>
    <xf numFmtId="165" fontId="0" fillId="53" borderId="0" pivotButton="0" quotePrefix="0" xfId="0"/>
    <xf numFmtId="0" fontId="0" fillId="70" borderId="0" pivotButton="0" quotePrefix="0" xfId="0"/>
    <xf numFmtId="0" fontId="37" fillId="0" borderId="0" pivotButton="0" quotePrefix="1" xfId="0"/>
    <xf numFmtId="0" fontId="38" fillId="0" borderId="0" pivotButton="0" quotePrefix="1" xfId="0"/>
    <xf numFmtId="0" fontId="52" fillId="0" borderId="0" pivotButton="0" quotePrefix="0" xfId="0"/>
    <xf numFmtId="0" fontId="35" fillId="48" borderId="0" pivotButton="0" quotePrefix="0" xfId="0"/>
    <xf numFmtId="0" fontId="53" fillId="0" borderId="0" pivotButton="0" quotePrefix="0" xfId="0"/>
    <xf numFmtId="168" fontId="0" fillId="0" borderId="0" pivotButton="0" quotePrefix="0" xfId="0"/>
    <xf numFmtId="16" fontId="0" fillId="0" borderId="0" pivotButton="0" quotePrefix="0" xfId="0"/>
    <xf numFmtId="16" fontId="20" fillId="53" borderId="0" pivotButton="0" quotePrefix="0" xfId="0"/>
    <xf numFmtId="168" fontId="11" fillId="0" borderId="0" pivotButton="0" quotePrefix="0" xfId="0"/>
    <xf numFmtId="0" fontId="11" fillId="57" borderId="0" pivotButton="0" quotePrefix="0" xfId="0"/>
    <xf numFmtId="0" fontId="35" fillId="53" borderId="0" pivotButton="0" quotePrefix="0" xfId="0"/>
    <xf numFmtId="0" fontId="11" fillId="65" borderId="0" pivotButton="0" quotePrefix="0" xfId="0"/>
    <xf numFmtId="178" fontId="20" fillId="53" borderId="0" pivotButton="0" quotePrefix="0" xfId="0"/>
    <xf numFmtId="179" fontId="0" fillId="0" borderId="0" pivotButton="0" quotePrefix="0" xfId="0"/>
    <xf numFmtId="0" fontId="54" fillId="0" borderId="0" pivotButton="0" quotePrefix="0" xfId="0"/>
    <xf numFmtId="0" fontId="55" fillId="0" borderId="0" pivotButton="0" quotePrefix="0" xfId="0"/>
    <xf numFmtId="167" fontId="0" fillId="52" borderId="0" pivotButton="0" quotePrefix="0" xfId="0"/>
    <xf numFmtId="179" fontId="0" fillId="52" borderId="0" pivotButton="0" quotePrefix="0" xfId="0"/>
    <xf numFmtId="164" fontId="11" fillId="0" borderId="0" pivotButton="0" quotePrefix="0" xfId="0"/>
    <xf numFmtId="0" fontId="56" fillId="0" borderId="0" pivotButton="0" quotePrefix="0" xfId="0"/>
    <xf numFmtId="0" fontId="35" fillId="61" borderId="0" pivotButton="0" quotePrefix="0" xfId="0"/>
    <xf numFmtId="180" fontId="0" fillId="0" borderId="0" pivotButton="0" quotePrefix="0" xfId="0"/>
    <xf numFmtId="181" fontId="0" fillId="0" borderId="0" pivotButton="0" quotePrefix="0" xfId="0"/>
    <xf numFmtId="0" fontId="59" fillId="0" borderId="0" pivotButton="0" quotePrefix="0" xfId="0"/>
    <xf numFmtId="0" fontId="11" fillId="61" borderId="0" pivotButton="0" quotePrefix="0" xfId="0"/>
    <xf numFmtId="0" fontId="21" fillId="49" borderId="0" pivotButton="0" quotePrefix="0" xfId="0"/>
    <xf numFmtId="2" fontId="20" fillId="53" borderId="0" pivotButton="0" quotePrefix="0" xfId="0"/>
    <xf numFmtId="0" fontId="60" fillId="0" borderId="0" pivotButton="0" quotePrefix="0" xfId="0"/>
    <xf numFmtId="0" fontId="61" fillId="0" borderId="0" pivotButton="0" quotePrefix="0" xfId="0"/>
    <xf numFmtId="0" fontId="35" fillId="49" borderId="0" pivotButton="0" quotePrefix="0" xfId="0"/>
    <xf numFmtId="0" fontId="62" fillId="0" borderId="0" pivotButton="0" quotePrefix="0" xfId="0"/>
    <xf numFmtId="0" fontId="11" fillId="49" borderId="0" pivotButton="0" quotePrefix="1" xfId="0"/>
    <xf numFmtId="0" fontId="11" fillId="71" borderId="0" pivotButton="0" quotePrefix="0" xfId="0"/>
    <xf numFmtId="0" fontId="11" fillId="72" borderId="0" pivotButton="0" quotePrefix="0" xfId="0"/>
    <xf numFmtId="0" fontId="11" fillId="73" borderId="0" pivotButton="0" quotePrefix="0" xfId="0"/>
    <xf numFmtId="2" fontId="0" fillId="62" borderId="0" pivotButton="0" quotePrefix="0" xfId="0"/>
    <xf numFmtId="2" fontId="0" fillId="49" borderId="0" pivotButton="0" quotePrefix="0" xfId="0"/>
    <xf numFmtId="165" fontId="11" fillId="0" borderId="0" pivotButton="0" quotePrefix="0" xfId="0"/>
    <xf numFmtId="2" fontId="11" fillId="62" borderId="0" pivotButton="0" quotePrefix="0" xfId="0"/>
    <xf numFmtId="2" fontId="11" fillId="49" borderId="0" pivotButton="0" quotePrefix="0" xfId="0"/>
    <xf numFmtId="2" fontId="0" fillId="56" borderId="0" pivotButton="0" quotePrefix="0" xfId="0"/>
    <xf numFmtId="164" fontId="20" fillId="49" borderId="0" pivotButton="0" quotePrefix="0" xfId="0"/>
    <xf numFmtId="2" fontId="0" fillId="53" borderId="0" pivotButton="0" quotePrefix="0" xfId="0"/>
    <xf numFmtId="0" fontId="63" fillId="0" borderId="0" pivotButton="0" quotePrefix="0" xfId="0"/>
    <xf numFmtId="0" fontId="64" fillId="0" borderId="0" pivotButton="0" quotePrefix="0" xfId="0"/>
    <xf numFmtId="0" fontId="65" fillId="0" borderId="0" pivotButton="0" quotePrefix="0" xfId="0"/>
    <xf numFmtId="0" fontId="66" fillId="46" borderId="0" pivotButton="0" quotePrefix="0" xfId="0"/>
    <xf numFmtId="0" fontId="0" fillId="46" borderId="0" pivotButton="0" quotePrefix="0" xfId="0"/>
    <xf numFmtId="1" fontId="20" fillId="53" borderId="0" pivotButton="0" quotePrefix="0" xfId="0"/>
    <xf numFmtId="0" fontId="66" fillId="74" borderId="0" pivotButton="0" quotePrefix="0" xfId="0"/>
    <xf numFmtId="0" fontId="0" fillId="74" borderId="0" pivotButton="0" quotePrefix="0" xfId="0"/>
    <xf numFmtId="0" fontId="67" fillId="0" borderId="0" pivotButton="0" quotePrefix="0" xfId="0"/>
    <xf numFmtId="164" fontId="67" fillId="0" borderId="0" pivotButton="0" quotePrefix="0" xfId="0"/>
    <xf numFmtId="1" fontId="11" fillId="0" borderId="0" pivotButton="0" quotePrefix="0" xfId="0"/>
    <xf numFmtId="0" fontId="66" fillId="75" borderId="0" pivotButton="0" quotePrefix="0" xfId="0"/>
    <xf numFmtId="0" fontId="0" fillId="75" borderId="0" pivotButton="0" quotePrefix="0" xfId="0"/>
    <xf numFmtId="0" fontId="66" fillId="76" borderId="0" pivotButton="0" quotePrefix="0" xfId="0"/>
    <xf numFmtId="0" fontId="0" fillId="76" borderId="0" pivotButton="0" quotePrefix="0" xfId="0"/>
    <xf numFmtId="0" fontId="66" fillId="77" borderId="0" pivotButton="0" quotePrefix="0" xfId="0"/>
    <xf numFmtId="0" fontId="0" fillId="77" borderId="0" pivotButton="0" quotePrefix="0" xfId="0"/>
    <xf numFmtId="0" fontId="66" fillId="78" borderId="0" pivotButton="0" quotePrefix="0" xfId="0"/>
    <xf numFmtId="0" fontId="0" fillId="78" borderId="0" pivotButton="0" quotePrefix="0" xfId="0"/>
    <xf numFmtId="0" fontId="66" fillId="79" borderId="0" pivotButton="0" quotePrefix="0" xfId="0"/>
    <xf numFmtId="0" fontId="0" fillId="79" borderId="0" pivotButton="0" quotePrefix="0" xfId="0"/>
    <xf numFmtId="0" fontId="35" fillId="0" borderId="0" pivotButton="0" quotePrefix="0" xfId="0"/>
    <xf numFmtId="0" fontId="35" fillId="80" borderId="0" pivotButton="0" quotePrefix="0" xfId="0"/>
    <xf numFmtId="179" fontId="68" fillId="49" borderId="0" pivotButton="0" quotePrefix="0" xfId="0"/>
    <xf numFmtId="0" fontId="69" fillId="0" borderId="0" pivotButton="0" quotePrefix="0" xfId="0"/>
    <xf numFmtId="0" fontId="71" fillId="47" borderId="0" pivotButton="0" quotePrefix="0" xfId="0"/>
    <xf numFmtId="0" fontId="70" fillId="0" borderId="0" pivotButton="0" quotePrefix="0" xfId="0"/>
    <xf numFmtId="0" fontId="0" fillId="0" borderId="0" pivotButton="0" quotePrefix="1" xfId="0"/>
    <xf numFmtId="0" fontId="72" fillId="0" borderId="0" pivotButton="0" quotePrefix="0" xfId="0"/>
    <xf numFmtId="179" fontId="73" fillId="49" borderId="0" pivotButton="0" quotePrefix="0" xfId="0"/>
    <xf numFmtId="0" fontId="74" fillId="0" borderId="0" pivotButton="0" quotePrefix="0" xfId="0"/>
    <xf numFmtId="0" fontId="75" fillId="0" borderId="0" pivotButton="0" quotePrefix="0" xfId="0"/>
    <xf numFmtId="0" fontId="66" fillId="81" borderId="0" pivotButton="0" quotePrefix="0" xfId="0"/>
    <xf numFmtId="0" fontId="0" fillId="81" borderId="0" pivotButton="0" quotePrefix="0" xfId="0"/>
    <xf numFmtId="14" fontId="0" fillId="0" borderId="0" pivotButton="0" quotePrefix="0" xfId="0"/>
    <xf numFmtId="20" fontId="0" fillId="0" borderId="0" pivotButton="0" quotePrefix="0" xfId="0"/>
    <xf numFmtId="0" fontId="11" fillId="82" borderId="0" pivotButton="0" quotePrefix="0" xfId="0"/>
    <xf numFmtId="3" fontId="21" fillId="53" borderId="0" pivotButton="0" quotePrefix="0" xfId="0"/>
    <xf numFmtId="0" fontId="76" fillId="0" borderId="0" pivotButton="0" quotePrefix="0" xfId="0"/>
    <xf numFmtId="182" fontId="0" fillId="0" borderId="0" pivotButton="0" quotePrefix="0" xfId="0"/>
    <xf numFmtId="183" fontId="0" fillId="0" borderId="0" pivotButton="0" quotePrefix="0" xfId="0"/>
    <xf numFmtId="0" fontId="35" fillId="63" borderId="0" pivotButton="0" quotePrefix="0" xfId="0"/>
    <xf numFmtId="11" fontId="20" fillId="53" borderId="0" pivotButton="0" quotePrefix="0" xfId="0"/>
    <xf numFmtId="178" fontId="0" fillId="0" borderId="0" pivotButton="0" quotePrefix="0" xfId="0"/>
    <xf numFmtId="184" fontId="0" fillId="0" borderId="0" pivotButton="0" quotePrefix="0" xfId="0"/>
    <xf numFmtId="185" fontId="0" fillId="0" borderId="0" pivotButton="0" quotePrefix="0" xfId="0"/>
    <xf numFmtId="167" fontId="20" fillId="53" borderId="0" pivotButton="0" quotePrefix="0" xfId="0"/>
    <xf numFmtId="0" fontId="35" fillId="84" borderId="0" pivotButton="0" quotePrefix="0" xfId="0"/>
    <xf numFmtId="0" fontId="66" fillId="85" borderId="0" pivotButton="0" quotePrefix="0" xfId="0"/>
    <xf numFmtId="0" fontId="0" fillId="85" borderId="0" pivotButton="0" quotePrefix="0" xfId="0"/>
    <xf numFmtId="9" fontId="20" fillId="53" borderId="0" pivotButton="0" quotePrefix="0" xfId="0"/>
    <xf numFmtId="0" fontId="66" fillId="54" borderId="0" pivotButton="0" quotePrefix="0" xfId="0"/>
    <xf numFmtId="0" fontId="0" fillId="54" borderId="0" pivotButton="0" quotePrefix="0" xfId="0"/>
    <xf numFmtId="0" fontId="77" fillId="46" borderId="0" pivotButton="0" quotePrefix="0" xfId="0"/>
    <xf numFmtId="0" fontId="71" fillId="0" borderId="0" pivotButton="0" quotePrefix="0" xfId="0"/>
    <xf numFmtId="0" fontId="71" fillId="49" borderId="0" pivotButton="0" quotePrefix="0" xfId="0"/>
    <xf numFmtId="0" fontId="77" fillId="74" borderId="0" pivotButton="0" quotePrefix="0" xfId="0"/>
    <xf numFmtId="0" fontId="71" fillId="48" borderId="0" pivotButton="0" quotePrefix="0" xfId="0"/>
    <xf numFmtId="0" fontId="78" fillId="0" borderId="0" pivotButton="0" quotePrefix="0" xfId="0"/>
    <xf numFmtId="0" fontId="79" fillId="0" borderId="0" pivotButton="0" quotePrefix="0" xfId="0"/>
    <xf numFmtId="49" fontId="21" fillId="47" borderId="0" pivotButton="0" quotePrefix="0" xfId="0"/>
    <xf numFmtId="0" fontId="66" fillId="86" borderId="0" pivotButton="0" quotePrefix="0" xfId="0"/>
    <xf numFmtId="0" fontId="0" fillId="86" borderId="0" pivotButton="0" quotePrefix="0" xfId="0"/>
    <xf numFmtId="0" fontId="0" fillId="84" borderId="0" pivotButton="0" quotePrefix="0" xfId="0"/>
    <xf numFmtId="3" fontId="0" fillId="84" borderId="0" pivotButton="0" quotePrefix="0" xfId="0"/>
    <xf numFmtId="0" fontId="80" fillId="0" borderId="0" pivotButton="0" quotePrefix="0" xfId="0"/>
    <xf numFmtId="0" fontId="81" fillId="0" borderId="0" pivotButton="0" quotePrefix="0" xfId="0"/>
    <xf numFmtId="0" fontId="82" fillId="0" borderId="0" pivotButton="0" quotePrefix="0" xfId="0"/>
    <xf numFmtId="0" fontId="83" fillId="0" borderId="0" pivotButton="0" quotePrefix="0" xfId="0"/>
    <xf numFmtId="0" fontId="84" fillId="77" borderId="0" pivotButton="0" quotePrefix="0" xfId="0"/>
    <xf numFmtId="0" fontId="85" fillId="87" borderId="0" pivotButton="0" quotePrefix="0" xfId="0"/>
    <xf numFmtId="0" fontId="85" fillId="87" borderId="26" pivotButton="0" quotePrefix="0" xfId="1"/>
    <xf numFmtId="0" fontId="65" fillId="0" borderId="26" pivotButton="0" quotePrefix="0" xfId="1"/>
    <xf numFmtId="0" fontId="11" fillId="53" borderId="26" pivotButton="0" quotePrefix="0" xfId="1"/>
    <xf numFmtId="0" fontId="19" fillId="0" borderId="26" pivotButton="0" quotePrefix="1" xfId="1"/>
    <xf numFmtId="0" fontId="85" fillId="88" borderId="0" pivotButton="0" quotePrefix="0" xfId="0"/>
    <xf numFmtId="0" fontId="11" fillId="89" borderId="0" pivotButton="0" quotePrefix="0" xfId="0"/>
    <xf numFmtId="0" fontId="85" fillId="88" borderId="26" pivotButton="0" quotePrefix="0" xfId="1"/>
    <xf numFmtId="0" fontId="11" fillId="89" borderId="26" pivotButton="0" quotePrefix="0" xfId="1"/>
    <xf numFmtId="0" fontId="86" fillId="0" borderId="0" pivotButton="0" quotePrefix="0" xfId="0"/>
    <xf numFmtId="0" fontId="87" fillId="53" borderId="0" pivotButton="0" quotePrefix="0" xfId="0"/>
    <xf numFmtId="0" fontId="88" fillId="88" borderId="0" pivotButton="0" quotePrefix="0" xfId="0"/>
    <xf numFmtId="0" fontId="86" fillId="0" borderId="0" pivotButton="0" quotePrefix="1" xfId="0"/>
    <xf numFmtId="0" fontId="87" fillId="89" borderId="0" pivotButton="0" quotePrefix="0" xfId="0"/>
    <xf numFmtId="2" fontId="2" fillId="3" borderId="0" applyAlignment="1" pivotButton="0" quotePrefix="0" xfId="0">
      <alignment horizontal="left" vertical="center" wrapText="1"/>
    </xf>
    <xf numFmtId="0" fontId="0" fillId="0" borderId="0" pivotButton="0" quotePrefix="0" xfId="0"/>
    <xf numFmtId="2" fontId="2" fillId="3" borderId="0" applyAlignment="1" pivotButton="0" quotePrefix="0" xfId="0">
      <alignment horizontal="left" vertical="center"/>
    </xf>
    <xf numFmtId="0" fontId="2" fillId="2" borderId="8" applyAlignment="1" pivotButton="0" quotePrefix="0" xfId="0">
      <alignment vertical="center" wrapText="1"/>
    </xf>
    <xf numFmtId="0" fontId="4" fillId="0" borderId="9" pivotButton="0" quotePrefix="0" xfId="0"/>
    <xf numFmtId="0" fontId="4" fillId="0" borderId="10" pivotButton="0" quotePrefix="0" xfId="0"/>
    <xf numFmtId="0" fontId="4" fillId="0" borderId="0" applyAlignment="1" pivotButton="0" quotePrefix="0" xfId="0">
      <alignment vertical="center" wrapText="1"/>
    </xf>
    <xf numFmtId="0" fontId="2" fillId="28" borderId="8" applyAlignment="1" pivotButton="0" quotePrefix="0" xfId="0">
      <alignment horizontal="center" vertical="center" wrapText="1"/>
    </xf>
    <xf numFmtId="0" fontId="2" fillId="2" borderId="8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left"/>
    </xf>
    <xf numFmtId="0" fontId="2" fillId="9" borderId="8" applyAlignment="1" pivotButton="0" quotePrefix="0" xfId="0">
      <alignment vertical="center" wrapText="1"/>
    </xf>
    <xf numFmtId="49" fontId="11" fillId="3" borderId="21" applyAlignment="1" pivotButton="0" quotePrefix="0" xfId="0">
      <alignment horizontal="center"/>
    </xf>
    <xf numFmtId="0" fontId="4" fillId="0" borderId="22" pivotButton="0" quotePrefix="0" xfId="0"/>
    <xf numFmtId="0" fontId="4" fillId="0" borderId="23" pivotButton="0" quotePrefix="0" xfId="0"/>
    <xf numFmtId="49" fontId="11" fillId="38" borderId="25" applyAlignment="1" pivotButton="0" quotePrefix="0" xfId="0">
      <alignment horizontal="center"/>
    </xf>
    <xf numFmtId="0" fontId="4" fillId="0" borderId="26" pivotButton="0" quotePrefix="0" xfId="0"/>
    <xf numFmtId="49" fontId="11" fillId="38" borderId="25" pivotButton="0" quotePrefix="0" xfId="0"/>
    <xf numFmtId="0" fontId="35" fillId="62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 wrapText="1"/>
    </xf>
    <xf numFmtId="0" fontId="35" fillId="62" borderId="0" applyAlignment="1" pivotButton="0" quotePrefix="0" xfId="0">
      <alignment horizontal="center" wrapText="1"/>
    </xf>
    <xf numFmtId="0" fontId="0" fillId="0" borderId="37" pivotButton="0" quotePrefix="0" xfId="0"/>
    <xf numFmtId="0" fontId="0" fillId="0" borderId="43" pivotButton="0" quotePrefix="0" xfId="0"/>
    <xf numFmtId="0" fontId="0" fillId="0" borderId="41" pivotButton="0" quotePrefix="0" xfId="0"/>
    <xf numFmtId="0" fontId="0" fillId="0" borderId="44" pivotButton="0" quotePrefix="0" xfId="0"/>
    <xf numFmtId="0" fontId="0" fillId="0" borderId="26" pivotButton="0" quotePrefix="0" xfId="0"/>
    <xf numFmtId="0" fontId="0" fillId="0" borderId="45" pivotButton="0" quotePrefix="0" xfId="0"/>
    <xf numFmtId="0" fontId="0" fillId="0" borderId="46" pivotButton="0" quotePrefix="0" xfId="0"/>
    <xf numFmtId="0" fontId="0" fillId="0" borderId="47" pivotButton="0" quotePrefix="0" xfId="0"/>
    <xf numFmtId="0" fontId="0" fillId="0" borderId="48" pivotButton="0" quotePrefix="0" xfId="0"/>
    <xf numFmtId="0" fontId="24" fillId="83" borderId="0" applyAlignment="1" pivotButton="0" quotePrefix="0" xfId="0">
      <alignment horizontal="center"/>
    </xf>
    <xf numFmtId="0" fontId="89" fillId="0" borderId="0" applyAlignment="1" pivotButton="0" quotePrefix="0" xfId="0">
      <alignment vertical="top" wrapText="1"/>
    </xf>
    <xf numFmtId="0" fontId="85" fillId="87" borderId="0" applyAlignment="1" pivotButton="0" quotePrefix="0" xfId="0">
      <alignment horizontal="center"/>
    </xf>
    <xf numFmtId="0" fontId="85" fillId="88" borderId="0" applyAlignment="1" pivotButton="0" quotePrefix="0" xfId="0">
      <alignment horizontal="center"/>
    </xf>
  </cellXfs>
  <cellStyles count="2">
    <cellStyle name="Normal" xfId="0" builtinId="0"/>
    <cellStyle name="Normal 2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A90"/>
  <sheetViews>
    <sheetView workbookViewId="0">
      <selection activeCell="A1" sqref="A1"/>
    </sheetView>
  </sheetViews>
  <sheetFormatPr baseColWidth="8" defaultRowHeight="12.75"/>
  <cols>
    <col width="137.140625" customWidth="1" style="817" min="1" max="1"/>
    <col width="7.5703125" customWidth="1" style="817" min="2" max="2"/>
    <col width="12.42578125" customWidth="1" style="817" min="3" max="27"/>
  </cols>
  <sheetData>
    <row r="1" ht="18" customHeight="1" s="817">
      <c r="A1" s="470" t="inlineStr">
        <is>
          <t>Irish Wooden Flute</t>
        </is>
      </c>
      <c r="C1" s="472" t="inlineStr">
        <is>
          <t>Key →</t>
        </is>
      </c>
    </row>
    <row r="2">
      <c r="A2" s="471" t="inlineStr">
        <is>
          <t>Variable</t>
        </is>
      </c>
      <c r="B2" s="471" t="inlineStr">
        <is>
          <t>Unit</t>
        </is>
      </c>
      <c r="C2" s="473" t="n">
        <v>42</v>
      </c>
      <c r="D2" s="473" t="n">
        <v>43</v>
      </c>
      <c r="E2" s="473" t="n">
        <v>44</v>
      </c>
      <c r="F2" s="473" t="n">
        <v>45</v>
      </c>
      <c r="G2" s="473" t="n">
        <v>46</v>
      </c>
      <c r="H2" s="473" t="n">
        <v>47</v>
      </c>
      <c r="I2" s="473" t="n">
        <v>48</v>
      </c>
      <c r="J2" s="473" t="n">
        <v>49</v>
      </c>
      <c r="K2" s="473" t="n">
        <v>50</v>
      </c>
      <c r="L2" s="473" t="n">
        <v>51</v>
      </c>
      <c r="M2" s="473" t="n">
        <v>52</v>
      </c>
      <c r="N2" s="473" t="n">
        <v>53</v>
      </c>
      <c r="O2" s="473" t="n">
        <v>54</v>
      </c>
      <c r="P2" s="473" t="n">
        <v>55</v>
      </c>
      <c r="Q2" s="473" t="n">
        <v>56</v>
      </c>
      <c r="R2" s="473" t="n">
        <v>57</v>
      </c>
      <c r="S2" s="473" t="n">
        <v>58</v>
      </c>
      <c r="T2" s="473" t="n">
        <v>59</v>
      </c>
      <c r="U2" s="473" t="n">
        <v>60</v>
      </c>
      <c r="V2" s="473" t="n">
        <v>61</v>
      </c>
      <c r="W2" s="473" t="n">
        <v>62</v>
      </c>
      <c r="X2" s="473" t="n">
        <v>63</v>
      </c>
      <c r="Y2" s="473" t="n">
        <v>64</v>
      </c>
      <c r="Z2" s="473" t="n">
        <v>65</v>
      </c>
      <c r="AA2" s="473" t="n">
        <v>66</v>
      </c>
    </row>
    <row r="3">
      <c r="A3" s="472" t="inlineStr">
        <is>
          <t>Key Name</t>
        </is>
      </c>
      <c r="C3" s="472" t="inlineStr">
        <is>
          <t>D 4</t>
        </is>
      </c>
      <c r="D3" s="472" t="inlineStr">
        <is>
          <t>D# 4</t>
        </is>
      </c>
      <c r="E3" s="472" t="inlineStr">
        <is>
          <t>E 4</t>
        </is>
      </c>
      <c r="F3" s="472" t="inlineStr">
        <is>
          <t>F 4</t>
        </is>
      </c>
      <c r="G3" s="472" t="inlineStr">
        <is>
          <t>F# 4</t>
        </is>
      </c>
      <c r="H3" s="472" t="inlineStr">
        <is>
          <t>G 4</t>
        </is>
      </c>
      <c r="I3" s="472" t="inlineStr">
        <is>
          <t>G# 4</t>
        </is>
      </c>
      <c r="J3" s="472" t="inlineStr">
        <is>
          <t>A 4</t>
        </is>
      </c>
      <c r="K3" s="472" t="inlineStr">
        <is>
          <t>A# 4</t>
        </is>
      </c>
      <c r="L3" s="472" t="inlineStr">
        <is>
          <t>B 4</t>
        </is>
      </c>
      <c r="M3" s="472" t="inlineStr">
        <is>
          <t>C 5</t>
        </is>
      </c>
      <c r="N3" s="472" t="inlineStr">
        <is>
          <t>C# 5</t>
        </is>
      </c>
      <c r="O3" s="472" t="inlineStr">
        <is>
          <t>D 5</t>
        </is>
      </c>
      <c r="P3" s="472" t="inlineStr">
        <is>
          <t>D# 5</t>
        </is>
      </c>
      <c r="Q3" s="472" t="inlineStr">
        <is>
          <t>E 5</t>
        </is>
      </c>
      <c r="R3" s="472" t="inlineStr">
        <is>
          <t>F 5</t>
        </is>
      </c>
      <c r="S3" s="472" t="inlineStr">
        <is>
          <t>F# 5</t>
        </is>
      </c>
      <c r="T3" s="472" t="inlineStr">
        <is>
          <t>G 5</t>
        </is>
      </c>
      <c r="U3" s="472" t="inlineStr">
        <is>
          <t>G# 5</t>
        </is>
      </c>
      <c r="V3" s="472" t="inlineStr">
        <is>
          <t>A 5</t>
        </is>
      </c>
      <c r="W3" s="472" t="inlineStr">
        <is>
          <t>A# 5</t>
        </is>
      </c>
      <c r="X3" s="472" t="inlineStr">
        <is>
          <t>B 5</t>
        </is>
      </c>
      <c r="Y3" s="472" t="inlineStr">
        <is>
          <t>C 6</t>
        </is>
      </c>
      <c r="Z3" s="472" t="inlineStr">
        <is>
          <t>C# 6</t>
        </is>
      </c>
      <c r="AA3" s="472" t="inlineStr">
        <is>
          <t>D 6</t>
        </is>
      </c>
    </row>
    <row r="4">
      <c r="A4" t="inlineStr">
        <is>
          <t>Piano Key #</t>
        </is>
      </c>
      <c r="C4" t="n">
        <v>42</v>
      </c>
      <c r="D4" t="n">
        <v>43</v>
      </c>
      <c r="E4" t="n">
        <v>44</v>
      </c>
      <c r="F4" t="n">
        <v>45</v>
      </c>
      <c r="G4" t="n">
        <v>46</v>
      </c>
      <c r="H4" t="n">
        <v>47</v>
      </c>
      <c r="I4" t="n">
        <v>48</v>
      </c>
      <c r="J4" t="n">
        <v>49</v>
      </c>
      <c r="K4" t="n">
        <v>50</v>
      </c>
      <c r="L4" t="n">
        <v>51</v>
      </c>
      <c r="M4" t="n">
        <v>52</v>
      </c>
      <c r="N4" t="n">
        <v>53</v>
      </c>
      <c r="O4" t="n">
        <v>54</v>
      </c>
      <c r="P4" t="n">
        <v>55</v>
      </c>
      <c r="Q4" t="n">
        <v>56</v>
      </c>
      <c r="R4" t="n">
        <v>57</v>
      </c>
      <c r="S4" t="n">
        <v>58</v>
      </c>
      <c r="T4" t="n">
        <v>59</v>
      </c>
      <c r="U4" t="n">
        <v>60</v>
      </c>
      <c r="V4" t="n">
        <v>61</v>
      </c>
      <c r="W4" t="n">
        <v>62</v>
      </c>
      <c r="X4" t="n">
        <v>63</v>
      </c>
      <c r="Y4" t="n">
        <v>64</v>
      </c>
      <c r="Z4" t="n">
        <v>65</v>
      </c>
      <c r="AA4" t="n">
        <v>66</v>
      </c>
    </row>
    <row r="5">
      <c r="A5" s="474" t="n"/>
      <c r="B5" s="474" t="n"/>
      <c r="C5" s="474" t="n"/>
      <c r="D5" s="474" t="n"/>
      <c r="E5" s="474" t="n"/>
      <c r="F5" s="474" t="n"/>
      <c r="G5" s="474" t="n"/>
      <c r="H5" s="474" t="n"/>
      <c r="I5" s="474" t="n"/>
      <c r="J5" s="474" t="n"/>
      <c r="K5" s="474" t="n"/>
      <c r="L5" s="474" t="n"/>
      <c r="M5" s="474" t="n"/>
      <c r="N5" s="474" t="n"/>
      <c r="O5" s="474" t="n"/>
      <c r="P5" s="474" t="n"/>
      <c r="Q5" s="474" t="n"/>
      <c r="R5" s="474" t="n"/>
      <c r="S5" s="474" t="n"/>
      <c r="T5" s="474" t="n"/>
      <c r="U5" s="474" t="n"/>
      <c r="V5" s="474" t="n"/>
      <c r="W5" s="474" t="n"/>
      <c r="X5" s="474" t="n"/>
      <c r="Y5" s="474" t="n"/>
      <c r="Z5" s="474" t="n"/>
      <c r="AA5" s="474" t="n"/>
    </row>
    <row r="6">
      <c r="A6" s="475" t="inlineStr">
        <is>
          <t>PHYSICAL DIMENSIONS</t>
        </is>
      </c>
      <c r="B6" s="474" t="n"/>
      <c r="C6" s="474" t="n"/>
      <c r="D6" s="474" t="n"/>
      <c r="E6" s="474" t="n"/>
      <c r="F6" s="474" t="n"/>
      <c r="G6" s="474" t="n"/>
      <c r="H6" s="474" t="n"/>
      <c r="I6" s="474" t="n"/>
      <c r="J6" s="474" t="n"/>
      <c r="K6" s="474" t="n"/>
      <c r="L6" s="474" t="n"/>
      <c r="M6" s="474" t="n"/>
      <c r="N6" s="474" t="n"/>
      <c r="O6" s="474" t="n"/>
      <c r="P6" s="474" t="n"/>
      <c r="Q6" s="474" t="n"/>
      <c r="R6" s="474" t="n"/>
      <c r="S6" s="474" t="n"/>
      <c r="T6" s="474" t="n"/>
      <c r="U6" s="474" t="n"/>
      <c r="V6" s="474" t="n"/>
      <c r="W6" s="474" t="n"/>
      <c r="X6" s="474" t="n"/>
      <c r="Y6" s="474" t="n"/>
      <c r="Z6" s="474" t="n"/>
      <c r="AA6" s="474" t="n"/>
    </row>
    <row r="7">
      <c r="A7" t="inlineStr">
        <is>
          <t>Blank Length</t>
        </is>
      </c>
      <c r="B7" t="inlineStr">
        <is>
          <t>in</t>
        </is>
      </c>
      <c r="C7" s="482">
        <f>C20+C14+C15</f>
        <v/>
      </c>
      <c r="D7" s="482">
        <f>D20+D14+D15</f>
        <v/>
      </c>
      <c r="E7" s="482">
        <f>E20+E14+E15</f>
        <v/>
      </c>
      <c r="F7" s="482">
        <f>F20+F14+F15</f>
        <v/>
      </c>
      <c r="G7" s="482">
        <f>G20+G14+G15</f>
        <v/>
      </c>
      <c r="H7" s="482">
        <f>H20+H14+H15</f>
        <v/>
      </c>
      <c r="I7" s="482">
        <f>I20+I14+I15</f>
        <v/>
      </c>
      <c r="J7" s="482">
        <f>J20+J14+J15</f>
        <v/>
      </c>
      <c r="K7" s="482">
        <f>K20+K14+K15</f>
        <v/>
      </c>
      <c r="L7" s="482">
        <f>L20+L14+L15</f>
        <v/>
      </c>
      <c r="M7" s="482">
        <f>M20+M14+M15</f>
        <v/>
      </c>
      <c r="N7" s="482">
        <f>N20+N14+N15</f>
        <v/>
      </c>
      <c r="O7" s="482">
        <f>O20+O14+O15</f>
        <v/>
      </c>
      <c r="P7" s="482">
        <f>P20+P14+P15</f>
        <v/>
      </c>
      <c r="Q7" s="482">
        <f>Q20+Q14+Q15</f>
        <v/>
      </c>
      <c r="R7" s="482">
        <f>R20+R14+R15</f>
        <v/>
      </c>
      <c r="S7" s="482">
        <f>S20+S14+S15</f>
        <v/>
      </c>
      <c r="T7" s="482">
        <f>T20+T14+T15</f>
        <v/>
      </c>
      <c r="U7" s="482">
        <f>U20+U14+U15</f>
        <v/>
      </c>
      <c r="V7" s="482">
        <f>V20+V14+V15</f>
        <v/>
      </c>
      <c r="W7" s="482">
        <f>W20+W14+W15</f>
        <v/>
      </c>
      <c r="X7" s="482">
        <f>X20+X14+X15</f>
        <v/>
      </c>
      <c r="Y7" s="482">
        <f>Y20+Y14+Y15</f>
        <v/>
      </c>
      <c r="Z7" s="482">
        <f>Z20+Z14+Z15</f>
        <v/>
      </c>
      <c r="AA7" s="482">
        <f>AA20+AA14+AA15</f>
        <v/>
      </c>
    </row>
    <row r="8">
      <c r="A8" t="inlineStr">
        <is>
          <t>Blank Width</t>
        </is>
      </c>
      <c r="B8" t="inlineStr">
        <is>
          <t>in</t>
        </is>
      </c>
      <c r="C8" s="482">
        <f>C12+0.25</f>
        <v/>
      </c>
      <c r="D8" s="482">
        <f>D12+0.25</f>
        <v/>
      </c>
      <c r="E8" s="482">
        <f>E12+0.25</f>
        <v/>
      </c>
      <c r="F8" s="482">
        <f>F12+0.25</f>
        <v/>
      </c>
      <c r="G8" s="482">
        <f>G12+0.25</f>
        <v/>
      </c>
      <c r="H8" s="482">
        <f>H12+0.25</f>
        <v/>
      </c>
      <c r="I8" s="482">
        <f>I12+0.25</f>
        <v/>
      </c>
      <c r="J8" s="482">
        <f>J12+0.25</f>
        <v/>
      </c>
      <c r="K8" s="482">
        <f>K12+0.25</f>
        <v/>
      </c>
      <c r="L8" s="482">
        <f>L12+0.25</f>
        <v/>
      </c>
      <c r="M8" s="482">
        <f>M12+0.25</f>
        <v/>
      </c>
      <c r="N8" s="482">
        <f>N12+0.25</f>
        <v/>
      </c>
      <c r="O8" s="482">
        <f>O12+0.25</f>
        <v/>
      </c>
      <c r="P8" s="482">
        <f>P12+0.25</f>
        <v/>
      </c>
      <c r="Q8" s="482">
        <f>Q12+0.25</f>
        <v/>
      </c>
      <c r="R8" s="482">
        <f>R12+0.25</f>
        <v/>
      </c>
      <c r="S8" s="482">
        <f>S12+0.25</f>
        <v/>
      </c>
      <c r="T8" s="482">
        <f>T12+0.25</f>
        <v/>
      </c>
      <c r="U8" s="482">
        <f>U12+0.25</f>
        <v/>
      </c>
      <c r="V8" s="482">
        <f>V12+0.25</f>
        <v/>
      </c>
      <c r="W8" s="482">
        <f>W12+0.25</f>
        <v/>
      </c>
      <c r="X8" s="482">
        <f>X12+0.25</f>
        <v/>
      </c>
      <c r="Y8" s="482">
        <f>Y12+0.25</f>
        <v/>
      </c>
      <c r="Z8" s="482">
        <f>Z12+0.25</f>
        <v/>
      </c>
      <c r="AA8" s="482">
        <f>AA12+0.25</f>
        <v/>
      </c>
    </row>
    <row r="9">
      <c r="A9" t="inlineStr">
        <is>
          <t>Blank Thickness</t>
        </is>
      </c>
      <c r="B9" t="inlineStr">
        <is>
          <t>in</t>
        </is>
      </c>
      <c r="C9" s="482">
        <f>C12+0.25</f>
        <v/>
      </c>
      <c r="D9" s="482">
        <f>D12+0.25</f>
        <v/>
      </c>
      <c r="E9" s="482">
        <f>E12+0.25</f>
        <v/>
      </c>
      <c r="F9" s="482">
        <f>F12+0.25</f>
        <v/>
      </c>
      <c r="G9" s="482">
        <f>G12+0.25</f>
        <v/>
      </c>
      <c r="H9" s="482">
        <f>H12+0.25</f>
        <v/>
      </c>
      <c r="I9" s="482">
        <f>I12+0.25</f>
        <v/>
      </c>
      <c r="J9" s="482">
        <f>J12+0.25</f>
        <v/>
      </c>
      <c r="K9" s="482">
        <f>K12+0.25</f>
        <v/>
      </c>
      <c r="L9" s="482">
        <f>L12+0.25</f>
        <v/>
      </c>
      <c r="M9" s="482">
        <f>M12+0.25</f>
        <v/>
      </c>
      <c r="N9" s="482">
        <f>N12+0.25</f>
        <v/>
      </c>
      <c r="O9" s="482">
        <f>O12+0.25</f>
        <v/>
      </c>
      <c r="P9" s="482">
        <f>P12+0.25</f>
        <v/>
      </c>
      <c r="Q9" s="482">
        <f>Q12+0.25</f>
        <v/>
      </c>
      <c r="R9" s="482">
        <f>R12+0.25</f>
        <v/>
      </c>
      <c r="S9" s="482">
        <f>S12+0.25</f>
        <v/>
      </c>
      <c r="T9" s="482">
        <f>T12+0.25</f>
        <v/>
      </c>
      <c r="U9" s="482">
        <f>U12+0.25</f>
        <v/>
      </c>
      <c r="V9" s="482">
        <f>V12+0.25</f>
        <v/>
      </c>
      <c r="W9" s="482">
        <f>W12+0.25</f>
        <v/>
      </c>
      <c r="X9" s="482">
        <f>X12+0.25</f>
        <v/>
      </c>
      <c r="Y9" s="482">
        <f>Y12+0.25</f>
        <v/>
      </c>
      <c r="Z9" s="482">
        <f>Z12+0.25</f>
        <v/>
      </c>
      <c r="AA9" s="482">
        <f>AA12+0.25</f>
        <v/>
      </c>
    </row>
    <row r="10">
      <c r="A10" s="476" t="inlineStr">
        <is>
          <t>Bore ID</t>
        </is>
      </c>
      <c r="B10" t="inlineStr">
        <is>
          <t>in</t>
        </is>
      </c>
      <c r="C10" s="483" t="n">
        <v>0.748</v>
      </c>
      <c r="D10" s="483" t="n">
        <v>0.748</v>
      </c>
      <c r="E10" s="483" t="n">
        <v>0.748</v>
      </c>
      <c r="F10" s="483" t="n">
        <v>0.748</v>
      </c>
      <c r="G10" s="483" t="n">
        <v>0.669</v>
      </c>
      <c r="H10" s="483" t="n">
        <v>0.669</v>
      </c>
      <c r="I10" s="483" t="n">
        <v>0.669</v>
      </c>
      <c r="J10" s="483" t="n">
        <v>0.669</v>
      </c>
      <c r="K10" s="483" t="n">
        <v>0.591</v>
      </c>
      <c r="L10" s="483" t="n">
        <v>0.591</v>
      </c>
      <c r="M10" s="483" t="n">
        <v>0.591</v>
      </c>
      <c r="N10" s="483" t="n">
        <v>0.591</v>
      </c>
      <c r="O10" s="483" t="n">
        <v>0.591</v>
      </c>
      <c r="P10" s="483" t="n">
        <v>0.512</v>
      </c>
      <c r="Q10" s="483" t="n">
        <v>0.512</v>
      </c>
      <c r="R10" s="483" t="n">
        <v>0.512</v>
      </c>
      <c r="S10" s="483" t="n">
        <v>0.512</v>
      </c>
      <c r="T10" s="483" t="n">
        <v>0.512</v>
      </c>
      <c r="U10" s="483" t="n">
        <v>0.433</v>
      </c>
      <c r="V10" s="483" t="n">
        <v>0.433</v>
      </c>
      <c r="W10" s="483" t="n">
        <v>0.433</v>
      </c>
      <c r="X10" s="483" t="n">
        <v>0.433</v>
      </c>
      <c r="Y10" s="483" t="n">
        <v>0.433</v>
      </c>
      <c r="Z10" s="483" t="n">
        <v>0.433</v>
      </c>
      <c r="AA10" s="483" t="n">
        <v>0.433</v>
      </c>
    </row>
    <row r="11">
      <c r="A11" s="476" t="inlineStr">
        <is>
          <t>Wall Thickness</t>
        </is>
      </c>
      <c r="B11" t="inlineStr">
        <is>
          <t>in</t>
        </is>
      </c>
      <c r="C11" s="483" t="n">
        <v>0.25</v>
      </c>
      <c r="D11" s="483" t="n">
        <v>0.25</v>
      </c>
      <c r="E11" s="483" t="n">
        <v>0.25</v>
      </c>
      <c r="F11" s="483" t="n">
        <v>0.25</v>
      </c>
      <c r="G11" s="483" t="n">
        <v>0.236</v>
      </c>
      <c r="H11" s="483" t="n">
        <v>0.236</v>
      </c>
      <c r="I11" s="483" t="n">
        <v>0.236</v>
      </c>
      <c r="J11" s="483" t="n">
        <v>0.236</v>
      </c>
      <c r="K11" s="483" t="n">
        <v>0.197</v>
      </c>
      <c r="L11" s="483" t="n">
        <v>0.197</v>
      </c>
      <c r="M11" s="483" t="n">
        <v>0.197</v>
      </c>
      <c r="N11" s="483" t="n">
        <v>0.197</v>
      </c>
      <c r="O11" s="483" t="n">
        <v>0.197</v>
      </c>
      <c r="P11" s="483" t="n">
        <v>0.177</v>
      </c>
      <c r="Q11" s="483" t="n">
        <v>0.177</v>
      </c>
      <c r="R11" s="483" t="n">
        <v>0.177</v>
      </c>
      <c r="S11" s="483" t="n">
        <v>0.177</v>
      </c>
      <c r="T11" s="483" t="n">
        <v>0.177</v>
      </c>
      <c r="U11" s="483" t="n">
        <v>0.157</v>
      </c>
      <c r="V11" s="483" t="n">
        <v>0.157</v>
      </c>
      <c r="W11" s="483" t="n">
        <v>0.157</v>
      </c>
      <c r="X11" s="483" t="n">
        <v>0.157</v>
      </c>
      <c r="Y11" s="483" t="n">
        <v>0.157</v>
      </c>
      <c r="Z11" s="483" t="n">
        <v>0.157</v>
      </c>
      <c r="AA11" s="483" t="n">
        <v>0.157</v>
      </c>
    </row>
    <row r="12">
      <c r="A12" t="inlineStr">
        <is>
          <t>Turned Diameter</t>
        </is>
      </c>
      <c r="B12" t="inlineStr">
        <is>
          <t>in</t>
        </is>
      </c>
      <c r="C12" s="482">
        <f>C10+2*C11</f>
        <v/>
      </c>
      <c r="D12" s="482">
        <f>D10+2*D11</f>
        <v/>
      </c>
      <c r="E12" s="482">
        <f>E10+2*E11</f>
        <v/>
      </c>
      <c r="F12" s="482">
        <f>F10+2*F11</f>
        <v/>
      </c>
      <c r="G12" s="482">
        <f>G10+2*G11</f>
        <v/>
      </c>
      <c r="H12" s="482">
        <f>H10+2*H11</f>
        <v/>
      </c>
      <c r="I12" s="482">
        <f>I10+2*I11</f>
        <v/>
      </c>
      <c r="J12" s="482">
        <f>J10+2*J11</f>
        <v/>
      </c>
      <c r="K12" s="482">
        <f>K10+2*K11</f>
        <v/>
      </c>
      <c r="L12" s="482">
        <f>L10+2*L11</f>
        <v/>
      </c>
      <c r="M12" s="482">
        <f>M10+2*M11</f>
        <v/>
      </c>
      <c r="N12" s="482">
        <f>N10+2*N11</f>
        <v/>
      </c>
      <c r="O12" s="482">
        <f>O10+2*O11</f>
        <v/>
      </c>
      <c r="P12" s="482">
        <f>P10+2*P11</f>
        <v/>
      </c>
      <c r="Q12" s="482">
        <f>Q10+2*Q11</f>
        <v/>
      </c>
      <c r="R12" s="482">
        <f>R10+2*R11</f>
        <v/>
      </c>
      <c r="S12" s="482">
        <f>S10+2*S11</f>
        <v/>
      </c>
      <c r="T12" s="482">
        <f>T10+2*T11</f>
        <v/>
      </c>
      <c r="U12" s="482">
        <f>U10+2*U11</f>
        <v/>
      </c>
      <c r="V12" s="482">
        <f>V10+2*V11</f>
        <v/>
      </c>
      <c r="W12" s="482">
        <f>W10+2*W11</f>
        <v/>
      </c>
      <c r="X12" s="482">
        <f>X10+2*X11</f>
        <v/>
      </c>
      <c r="Y12" s="482">
        <f>Y10+2*Y11</f>
        <v/>
      </c>
      <c r="Z12" s="482">
        <f>Z10+2*Z11</f>
        <v/>
      </c>
      <c r="AA12" s="482">
        <f>AA10+2*AA11</f>
        <v/>
      </c>
    </row>
    <row r="13">
      <c r="A13" s="476" t="inlineStr">
        <is>
          <t>Embouchure Hole Dia</t>
        </is>
      </c>
      <c r="B13" t="inlineStr">
        <is>
          <t>in</t>
        </is>
      </c>
      <c r="C13" s="483" t="n">
        <v>0.472</v>
      </c>
      <c r="D13" s="483" t="n">
        <v>0.472</v>
      </c>
      <c r="E13" s="483" t="n">
        <v>0.472</v>
      </c>
      <c r="F13" s="483" t="n">
        <v>0.472</v>
      </c>
      <c r="G13" s="483" t="n">
        <v>0.433</v>
      </c>
      <c r="H13" s="483" t="n">
        <v>0.433</v>
      </c>
      <c r="I13" s="483" t="n">
        <v>0.433</v>
      </c>
      <c r="J13" s="483" t="n">
        <v>0.433</v>
      </c>
      <c r="K13" s="483" t="n">
        <v>0.394</v>
      </c>
      <c r="L13" s="483" t="n">
        <v>0.394</v>
      </c>
      <c r="M13" s="483" t="n">
        <v>0.394</v>
      </c>
      <c r="N13" s="483" t="n">
        <v>0.394</v>
      </c>
      <c r="O13" s="483" t="n">
        <v>0.394</v>
      </c>
      <c r="P13" s="483" t="n">
        <v>0.354</v>
      </c>
      <c r="Q13" s="483" t="n">
        <v>0.354</v>
      </c>
      <c r="R13" s="483" t="n">
        <v>0.354</v>
      </c>
      <c r="S13" s="483" t="n">
        <v>0.354</v>
      </c>
      <c r="T13" s="483" t="n">
        <v>0.354</v>
      </c>
      <c r="U13" s="483" t="n">
        <v>0.315</v>
      </c>
      <c r="V13" s="483" t="n">
        <v>0.315</v>
      </c>
      <c r="W13" s="483" t="n">
        <v>0.315</v>
      </c>
      <c r="X13" s="483" t="n">
        <v>0.315</v>
      </c>
      <c r="Y13" s="483" t="n">
        <v>0.315</v>
      </c>
      <c r="Z13" s="483" t="n">
        <v>0.315</v>
      </c>
      <c r="AA13" s="483" t="n">
        <v>0.315</v>
      </c>
    </row>
    <row r="14">
      <c r="A14" s="476" t="inlineStr">
        <is>
          <t>Embouchure Position</t>
        </is>
      </c>
      <c r="B14" t="inlineStr">
        <is>
          <t>in</t>
        </is>
      </c>
      <c r="C14" s="483" t="n">
        <v>1.122</v>
      </c>
      <c r="D14" s="483" t="n">
        <v>1.122</v>
      </c>
      <c r="E14" s="483" t="n">
        <v>1.122</v>
      </c>
      <c r="F14" s="483" t="n">
        <v>1.122</v>
      </c>
      <c r="G14" s="483" t="n">
        <v>1.004</v>
      </c>
      <c r="H14" s="483" t="n">
        <v>1.004</v>
      </c>
      <c r="I14" s="483" t="n">
        <v>1.004</v>
      </c>
      <c r="J14" s="483" t="n">
        <v>1.004</v>
      </c>
      <c r="K14" s="483" t="n">
        <v>0.887</v>
      </c>
      <c r="L14" s="483" t="n">
        <v>0.887</v>
      </c>
      <c r="M14" s="483" t="n">
        <v>0.887</v>
      </c>
      <c r="N14" s="483" t="n">
        <v>0.887</v>
      </c>
      <c r="O14" s="483" t="n">
        <v>0.887</v>
      </c>
      <c r="P14" s="483" t="n">
        <v>0.768</v>
      </c>
      <c r="Q14" s="483" t="n">
        <v>0.768</v>
      </c>
      <c r="R14" s="483" t="n">
        <v>0.768</v>
      </c>
      <c r="S14" s="483" t="n">
        <v>0.768</v>
      </c>
      <c r="T14" s="483" t="n">
        <v>0.768</v>
      </c>
      <c r="U14" s="483" t="n">
        <v>0.65</v>
      </c>
      <c r="V14" s="483" t="n">
        <v>0.65</v>
      </c>
      <c r="W14" s="483" t="n">
        <v>0.65</v>
      </c>
      <c r="X14" s="483" t="n">
        <v>0.65</v>
      </c>
      <c r="Y14" s="483" t="n">
        <v>0.65</v>
      </c>
      <c r="Z14" s="483" t="n">
        <v>0.65</v>
      </c>
      <c r="AA14" s="483" t="n">
        <v>0.65</v>
      </c>
    </row>
    <row r="15">
      <c r="A15" s="476" t="inlineStr">
        <is>
          <t>Extra Length</t>
        </is>
      </c>
      <c r="B15" t="inlineStr">
        <is>
          <t>in</t>
        </is>
      </c>
      <c r="C15" s="483" t="n">
        <v>1</v>
      </c>
      <c r="D15" s="483" t="n">
        <v>1</v>
      </c>
      <c r="E15" s="483" t="n">
        <v>1</v>
      </c>
      <c r="F15" s="483" t="n">
        <v>1</v>
      </c>
      <c r="G15" s="483" t="n">
        <v>1</v>
      </c>
      <c r="H15" s="483" t="n">
        <v>1</v>
      </c>
      <c r="I15" s="483" t="n">
        <v>1</v>
      </c>
      <c r="J15" s="483" t="n">
        <v>1</v>
      </c>
      <c r="K15" s="483" t="n">
        <v>1</v>
      </c>
      <c r="L15" s="483" t="n">
        <v>1</v>
      </c>
      <c r="M15" s="483" t="n">
        <v>1</v>
      </c>
      <c r="N15" s="483" t="n">
        <v>1</v>
      </c>
      <c r="O15" s="483" t="n">
        <v>1</v>
      </c>
      <c r="P15" s="483" t="n">
        <v>1</v>
      </c>
      <c r="Q15" s="483" t="n">
        <v>1</v>
      </c>
      <c r="R15" s="483" t="n">
        <v>1</v>
      </c>
      <c r="S15" s="483" t="n">
        <v>1</v>
      </c>
      <c r="T15" s="483" t="n">
        <v>1</v>
      </c>
      <c r="U15" s="483" t="n">
        <v>1</v>
      </c>
      <c r="V15" s="483" t="n">
        <v>1</v>
      </c>
      <c r="W15" s="483" t="n">
        <v>1</v>
      </c>
      <c r="X15" s="483" t="n">
        <v>1</v>
      </c>
      <c r="Y15" s="483" t="n">
        <v>1</v>
      </c>
      <c r="Z15" s="483" t="n">
        <v>1</v>
      </c>
      <c r="AA15" s="483" t="n">
        <v>1</v>
      </c>
    </row>
    <row r="16">
      <c r="A16" s="474" t="n"/>
      <c r="B16" s="474" t="n"/>
      <c r="C16" s="474" t="n"/>
      <c r="D16" s="474" t="n"/>
      <c r="E16" s="474" t="n"/>
      <c r="F16" s="474" t="n"/>
      <c r="G16" s="474" t="n"/>
      <c r="H16" s="474" t="n"/>
      <c r="I16" s="474" t="n"/>
      <c r="J16" s="474" t="n"/>
      <c r="K16" s="474" t="n"/>
      <c r="L16" s="474" t="n"/>
      <c r="M16" s="474" t="n"/>
      <c r="N16" s="474" t="n"/>
      <c r="O16" s="474" t="n"/>
      <c r="P16" s="474" t="n"/>
      <c r="Q16" s="474" t="n"/>
      <c r="R16" s="474" t="n"/>
      <c r="S16" s="474" t="n"/>
      <c r="T16" s="474" t="n"/>
      <c r="U16" s="474" t="n"/>
      <c r="V16" s="474" t="n"/>
      <c r="W16" s="474" t="n"/>
      <c r="X16" s="474" t="n"/>
      <c r="Y16" s="474" t="n"/>
      <c r="Z16" s="474" t="n"/>
      <c r="AA16" s="474" t="n"/>
    </row>
    <row r="17">
      <c r="A17" s="478" t="inlineStr">
        <is>
          <t>ACOUSTIC CALCULATIONS</t>
        </is>
      </c>
      <c r="B17" s="474" t="n"/>
      <c r="C17" s="474" t="n"/>
      <c r="D17" s="474" t="n"/>
      <c r="E17" s="474" t="n"/>
      <c r="F17" s="474" t="n"/>
      <c r="G17" s="474" t="n"/>
      <c r="H17" s="474" t="n"/>
      <c r="I17" s="474" t="n"/>
      <c r="J17" s="474" t="n"/>
      <c r="K17" s="474" t="n"/>
      <c r="L17" s="474" t="n"/>
      <c r="M17" s="474" t="n"/>
      <c r="N17" s="474" t="n"/>
      <c r="O17" s="474" t="n"/>
      <c r="P17" s="474" t="n"/>
      <c r="Q17" s="474" t="n"/>
      <c r="R17" s="474" t="n"/>
      <c r="S17" s="474" t="n"/>
      <c r="T17" s="474" t="n"/>
      <c r="U17" s="474" t="n"/>
      <c r="V17" s="474" t="n"/>
      <c r="W17" s="474" t="n"/>
      <c r="X17" s="474" t="n"/>
      <c r="Y17" s="474" t="n"/>
      <c r="Z17" s="474" t="n"/>
      <c r="AA17" s="474" t="n"/>
    </row>
    <row r="18">
      <c r="A18" s="476" t="inlineStr">
        <is>
          <t>Acoustic Length</t>
        </is>
      </c>
      <c r="B18" t="inlineStr">
        <is>
          <t>in</t>
        </is>
      </c>
      <c r="C18" s="482">
        <f>13552/(2*C25)</f>
        <v/>
      </c>
      <c r="D18" s="482">
        <f>13552/(2*D25)</f>
        <v/>
      </c>
      <c r="E18" s="482">
        <f>13552/(2*E25)</f>
        <v/>
      </c>
      <c r="F18" s="482">
        <f>13552/(2*F25)</f>
        <v/>
      </c>
      <c r="G18" s="482">
        <f>13552/(2*G25)</f>
        <v/>
      </c>
      <c r="H18" s="482">
        <f>13552/(2*H25)</f>
        <v/>
      </c>
      <c r="I18" s="482">
        <f>13552/(2*I25)</f>
        <v/>
      </c>
      <c r="J18" s="482">
        <f>13552/(2*J25)</f>
        <v/>
      </c>
      <c r="K18" s="482">
        <f>13552/(2*K25)</f>
        <v/>
      </c>
      <c r="L18" s="482">
        <f>13552/(2*L25)</f>
        <v/>
      </c>
      <c r="M18" s="482">
        <f>13552/(2*M25)</f>
        <v/>
      </c>
      <c r="N18" s="482">
        <f>13552/(2*N25)</f>
        <v/>
      </c>
      <c r="O18" s="482">
        <f>13552/(2*O25)</f>
        <v/>
      </c>
      <c r="P18" s="482">
        <f>13552/(2*P25)</f>
        <v/>
      </c>
      <c r="Q18" s="482">
        <f>13552/(2*Q25)</f>
        <v/>
      </c>
      <c r="R18" s="482">
        <f>13552/(2*R25)</f>
        <v/>
      </c>
      <c r="S18" s="482">
        <f>13552/(2*S25)</f>
        <v/>
      </c>
      <c r="T18" s="482">
        <f>13552/(2*T25)</f>
        <v/>
      </c>
      <c r="U18" s="482">
        <f>13552/(2*U25)</f>
        <v/>
      </c>
      <c r="V18" s="482">
        <f>13552/(2*V25)</f>
        <v/>
      </c>
      <c r="W18" s="482">
        <f>13552/(2*W25)</f>
        <v/>
      </c>
      <c r="X18" s="482">
        <f>13552/(2*X25)</f>
        <v/>
      </c>
      <c r="Y18" s="482">
        <f>13552/(2*Y25)</f>
        <v/>
      </c>
      <c r="Z18" s="482">
        <f>13552/(2*Z25)</f>
        <v/>
      </c>
      <c r="AA18" s="482">
        <f>13552/(2*AA25)</f>
        <v/>
      </c>
    </row>
    <row r="19">
      <c r="A19" s="476" t="inlineStr">
        <is>
          <t>End Correction (×2)</t>
        </is>
      </c>
      <c r="B19" t="inlineStr">
        <is>
          <t>in</t>
        </is>
      </c>
      <c r="C19" s="482">
        <f>0.6*C10</f>
        <v/>
      </c>
      <c r="D19" s="482">
        <f>0.6*D10</f>
        <v/>
      </c>
      <c r="E19" s="482">
        <f>0.6*E10</f>
        <v/>
      </c>
      <c r="F19" s="482">
        <f>0.6*F10</f>
        <v/>
      </c>
      <c r="G19" s="482">
        <f>0.6*G10</f>
        <v/>
      </c>
      <c r="H19" s="482">
        <f>0.6*H10</f>
        <v/>
      </c>
      <c r="I19" s="482">
        <f>0.6*I10</f>
        <v/>
      </c>
      <c r="J19" s="482">
        <f>0.6*J10</f>
        <v/>
      </c>
      <c r="K19" s="482">
        <f>0.6*K10</f>
        <v/>
      </c>
      <c r="L19" s="482">
        <f>0.6*L10</f>
        <v/>
      </c>
      <c r="M19" s="482">
        <f>0.6*M10</f>
        <v/>
      </c>
      <c r="N19" s="482">
        <f>0.6*N10</f>
        <v/>
      </c>
      <c r="O19" s="482">
        <f>0.6*O10</f>
        <v/>
      </c>
      <c r="P19" s="482">
        <f>0.6*P10</f>
        <v/>
      </c>
      <c r="Q19" s="482">
        <f>0.6*Q10</f>
        <v/>
      </c>
      <c r="R19" s="482">
        <f>0.6*R10</f>
        <v/>
      </c>
      <c r="S19" s="482">
        <f>0.6*S10</f>
        <v/>
      </c>
      <c r="T19" s="482">
        <f>0.6*T10</f>
        <v/>
      </c>
      <c r="U19" s="482">
        <f>0.6*U10</f>
        <v/>
      </c>
      <c r="V19" s="482">
        <f>0.6*V10</f>
        <v/>
      </c>
      <c r="W19" s="482">
        <f>0.6*W10</f>
        <v/>
      </c>
      <c r="X19" s="482">
        <f>0.6*X10</f>
        <v/>
      </c>
      <c r="Y19" s="482">
        <f>0.6*Y10</f>
        <v/>
      </c>
      <c r="Z19" s="482">
        <f>0.6*Z10</f>
        <v/>
      </c>
      <c r="AA19" s="482">
        <f>0.6*AA10</f>
        <v/>
      </c>
    </row>
    <row r="20">
      <c r="A20" s="476" t="inlineStr">
        <is>
          <t>Effective Length</t>
        </is>
      </c>
      <c r="B20" t="inlineStr">
        <is>
          <t>in</t>
        </is>
      </c>
      <c r="C20" s="482">
        <f>C18-C19</f>
        <v/>
      </c>
      <c r="D20" s="482">
        <f>D18-D19</f>
        <v/>
      </c>
      <c r="E20" s="482">
        <f>E18-E19</f>
        <v/>
      </c>
      <c r="F20" s="482">
        <f>F18-F19</f>
        <v/>
      </c>
      <c r="G20" s="482">
        <f>G18-G19</f>
        <v/>
      </c>
      <c r="H20" s="482">
        <f>H18-H19</f>
        <v/>
      </c>
      <c r="I20" s="482">
        <f>I18-I19</f>
        <v/>
      </c>
      <c r="J20" s="482">
        <f>J18-J19</f>
        <v/>
      </c>
      <c r="K20" s="482">
        <f>K18-K19</f>
        <v/>
      </c>
      <c r="L20" s="482">
        <f>L18-L19</f>
        <v/>
      </c>
      <c r="M20" s="482">
        <f>M18-M19</f>
        <v/>
      </c>
      <c r="N20" s="482">
        <f>N18-N19</f>
        <v/>
      </c>
      <c r="O20" s="482">
        <f>O18-O19</f>
        <v/>
      </c>
      <c r="P20" s="482">
        <f>P18-P19</f>
        <v/>
      </c>
      <c r="Q20" s="482">
        <f>Q18-Q19</f>
        <v/>
      </c>
      <c r="R20" s="482">
        <f>R18-R19</f>
        <v/>
      </c>
      <c r="S20" s="482">
        <f>S18-S19</f>
        <v/>
      </c>
      <c r="T20" s="482">
        <f>T18-T19</f>
        <v/>
      </c>
      <c r="U20" s="482">
        <f>U18-U19</f>
        <v/>
      </c>
      <c r="V20" s="482">
        <f>V18-V19</f>
        <v/>
      </c>
      <c r="W20" s="482">
        <f>W18-W19</f>
        <v/>
      </c>
      <c r="X20" s="482">
        <f>X18-X19</f>
        <v/>
      </c>
      <c r="Y20" s="482">
        <f>Y18-Y19</f>
        <v/>
      </c>
      <c r="Z20" s="482">
        <f>Z18-Z19</f>
        <v/>
      </c>
      <c r="AA20" s="482">
        <f>AA18-AA19</f>
        <v/>
      </c>
    </row>
    <row r="21">
      <c r="A21" s="476" t="inlineStr">
        <is>
          <t>Speed of Sound (68°F)</t>
        </is>
      </c>
      <c r="B21" t="inlineStr">
        <is>
          <t>in/s</t>
        </is>
      </c>
      <c r="C21" t="n">
        <v>13552</v>
      </c>
      <c r="D21" t="n">
        <v>13552</v>
      </c>
      <c r="E21" t="n">
        <v>13552</v>
      </c>
      <c r="F21" t="n">
        <v>13552</v>
      </c>
      <c r="G21" t="n">
        <v>13552</v>
      </c>
      <c r="H21" t="n">
        <v>13552</v>
      </c>
      <c r="I21" t="n">
        <v>13552</v>
      </c>
      <c r="J21" t="n">
        <v>13552</v>
      </c>
      <c r="K21" t="n">
        <v>13552</v>
      </c>
      <c r="L21" t="n">
        <v>13552</v>
      </c>
      <c r="M21" t="n">
        <v>13552</v>
      </c>
      <c r="N21" t="n">
        <v>13552</v>
      </c>
      <c r="O21" t="n">
        <v>13552</v>
      </c>
      <c r="P21" t="n">
        <v>13552</v>
      </c>
      <c r="Q21" t="n">
        <v>13552</v>
      </c>
      <c r="R21" t="n">
        <v>13552</v>
      </c>
      <c r="S21" t="n">
        <v>13552</v>
      </c>
      <c r="T21" t="n">
        <v>13552</v>
      </c>
      <c r="U21" t="n">
        <v>13552</v>
      </c>
      <c r="V21" t="n">
        <v>13552</v>
      </c>
      <c r="W21" t="n">
        <v>13552</v>
      </c>
      <c r="X21" t="n">
        <v>13552</v>
      </c>
      <c r="Y21" t="n">
        <v>13552</v>
      </c>
      <c r="Z21" t="n">
        <v>13552</v>
      </c>
      <c r="AA21" t="n">
        <v>13552</v>
      </c>
    </row>
    <row r="22">
      <c r="A22" s="479" t="n"/>
      <c r="B22" s="479" t="n"/>
      <c r="C22" s="479" t="n"/>
      <c r="D22" s="479" t="n"/>
      <c r="E22" s="479" t="n"/>
      <c r="F22" s="479" t="n"/>
      <c r="G22" s="479" t="n"/>
      <c r="H22" s="479" t="n"/>
      <c r="I22" s="479" t="n"/>
      <c r="J22" s="479" t="n"/>
      <c r="K22" s="479" t="n"/>
      <c r="L22" s="479" t="n"/>
      <c r="M22" s="479" t="n"/>
      <c r="N22" s="479" t="n"/>
      <c r="O22" s="479" t="n"/>
      <c r="P22" s="479" t="n"/>
      <c r="Q22" s="479" t="n"/>
      <c r="R22" s="479" t="n"/>
      <c r="S22" s="479" t="n"/>
      <c r="T22" s="479" t="n"/>
      <c r="U22" s="479" t="n"/>
      <c r="V22" s="479" t="n"/>
      <c r="W22" s="479" t="n"/>
      <c r="X22" s="479" t="n"/>
      <c r="Y22" s="479" t="n"/>
      <c r="Z22" s="479" t="n"/>
      <c r="AA22" s="479" t="n"/>
    </row>
    <row r="23">
      <c r="A23" s="480" t="inlineStr">
        <is>
          <t>DIATONIC MAJOR SCALE</t>
        </is>
      </c>
      <c r="B23" s="479" t="n"/>
      <c r="C23" s="479" t="n"/>
      <c r="D23" s="479" t="n"/>
      <c r="E23" s="479" t="n"/>
      <c r="F23" s="479" t="n"/>
      <c r="G23" s="479" t="n"/>
      <c r="H23" s="479" t="n"/>
      <c r="I23" s="479" t="n"/>
      <c r="J23" s="479" t="n"/>
      <c r="K23" s="479" t="n"/>
      <c r="L23" s="479" t="n"/>
      <c r="M23" s="479" t="n"/>
      <c r="N23" s="479" t="n"/>
      <c r="O23" s="479" t="n"/>
      <c r="P23" s="479" t="n"/>
      <c r="Q23" s="479" t="n"/>
      <c r="R23" s="479" t="n"/>
      <c r="S23" s="479" t="n"/>
      <c r="T23" s="479" t="n"/>
      <c r="U23" s="479" t="n"/>
      <c r="V23" s="479" t="n"/>
      <c r="W23" s="479" t="n"/>
      <c r="X23" s="479" t="n"/>
      <c r="Y23" s="479" t="n"/>
      <c r="Z23" s="479" t="n"/>
      <c r="AA23" s="479" t="n"/>
    </row>
    <row r="24">
      <c r="A24" s="477" t="inlineStr">
        <is>
          <t>Fundamental Note</t>
        </is>
      </c>
      <c r="C24" s="472" t="inlineStr">
        <is>
          <t>D 4</t>
        </is>
      </c>
      <c r="D24" s="472" t="inlineStr">
        <is>
          <t>D# 4</t>
        </is>
      </c>
      <c r="E24" s="472" t="inlineStr">
        <is>
          <t>E 4</t>
        </is>
      </c>
      <c r="F24" s="472" t="inlineStr">
        <is>
          <t>F 4</t>
        </is>
      </c>
      <c r="G24" s="472" t="inlineStr">
        <is>
          <t>F# 4</t>
        </is>
      </c>
      <c r="H24" s="472" t="inlineStr">
        <is>
          <t>G 4</t>
        </is>
      </c>
      <c r="I24" s="472" t="inlineStr">
        <is>
          <t>G# 4</t>
        </is>
      </c>
      <c r="J24" s="472" t="inlineStr">
        <is>
          <t>A 4</t>
        </is>
      </c>
      <c r="K24" s="472" t="inlineStr">
        <is>
          <t>A# 4</t>
        </is>
      </c>
      <c r="L24" s="472" t="inlineStr">
        <is>
          <t>B 4</t>
        </is>
      </c>
      <c r="M24" s="472" t="inlineStr">
        <is>
          <t>C 5</t>
        </is>
      </c>
      <c r="N24" s="472" t="inlineStr">
        <is>
          <t>C# 5</t>
        </is>
      </c>
      <c r="O24" s="472" t="inlineStr">
        <is>
          <t>D 5</t>
        </is>
      </c>
      <c r="P24" s="472" t="inlineStr">
        <is>
          <t>D# 5</t>
        </is>
      </c>
      <c r="Q24" s="472" t="inlineStr">
        <is>
          <t>E 5</t>
        </is>
      </c>
      <c r="R24" s="472" t="inlineStr">
        <is>
          <t>F 5</t>
        </is>
      </c>
      <c r="S24" s="472" t="inlineStr">
        <is>
          <t>F# 5</t>
        </is>
      </c>
      <c r="T24" s="472" t="inlineStr">
        <is>
          <t>G 5</t>
        </is>
      </c>
      <c r="U24" s="472" t="inlineStr">
        <is>
          <t>G# 5</t>
        </is>
      </c>
      <c r="V24" s="472" t="inlineStr">
        <is>
          <t>A 5</t>
        </is>
      </c>
      <c r="W24" s="472" t="inlineStr">
        <is>
          <t>A# 5</t>
        </is>
      </c>
      <c r="X24" s="472" t="inlineStr">
        <is>
          <t>B 5</t>
        </is>
      </c>
      <c r="Y24" s="472" t="inlineStr">
        <is>
          <t>C 6</t>
        </is>
      </c>
      <c r="Z24" s="472" t="inlineStr">
        <is>
          <t>C# 6</t>
        </is>
      </c>
      <c r="AA24" s="472" t="inlineStr">
        <is>
          <t>D 6</t>
        </is>
      </c>
    </row>
    <row r="25">
      <c r="A25" t="inlineStr">
        <is>
          <t>Fundamental Freq</t>
        </is>
      </c>
      <c r="B25" t="inlineStr">
        <is>
          <t>Hz</t>
        </is>
      </c>
      <c r="C25" s="481">
        <f>((2^(1/12))^(C4-49))*440</f>
        <v/>
      </c>
      <c r="D25" s="481">
        <f>((2^(1/12))^(D4-49))*440</f>
        <v/>
      </c>
      <c r="E25" s="481">
        <f>((2^(1/12))^(E4-49))*440</f>
        <v/>
      </c>
      <c r="F25" s="481">
        <f>((2^(1/12))^(F4-49))*440</f>
        <v/>
      </c>
      <c r="G25" s="481">
        <f>((2^(1/12))^(G4-49))*440</f>
        <v/>
      </c>
      <c r="H25" s="481">
        <f>((2^(1/12))^(H4-49))*440</f>
        <v/>
      </c>
      <c r="I25" s="481">
        <f>((2^(1/12))^(I4-49))*440</f>
        <v/>
      </c>
      <c r="J25" s="481">
        <f>((2^(1/12))^(J4-49))*440</f>
        <v/>
      </c>
      <c r="K25" s="481">
        <f>((2^(1/12))^(K4-49))*440</f>
        <v/>
      </c>
      <c r="L25" s="481">
        <f>((2^(1/12))^(L4-49))*440</f>
        <v/>
      </c>
      <c r="M25" s="481">
        <f>((2^(1/12))^(M4-49))*440</f>
        <v/>
      </c>
      <c r="N25" s="481">
        <f>((2^(1/12))^(N4-49))*440</f>
        <v/>
      </c>
      <c r="O25" s="481">
        <f>((2^(1/12))^(O4-49))*440</f>
        <v/>
      </c>
      <c r="P25" s="481">
        <f>((2^(1/12))^(P4-49))*440</f>
        <v/>
      </c>
      <c r="Q25" s="481">
        <f>((2^(1/12))^(Q4-49))*440</f>
        <v/>
      </c>
      <c r="R25" s="481">
        <f>((2^(1/12))^(R4-49))*440</f>
        <v/>
      </c>
      <c r="S25" s="481">
        <f>((2^(1/12))^(S4-49))*440</f>
        <v/>
      </c>
      <c r="T25" s="481">
        <f>((2^(1/12))^(T4-49))*440</f>
        <v/>
      </c>
      <c r="U25" s="481">
        <f>((2^(1/12))^(U4-49))*440</f>
        <v/>
      </c>
      <c r="V25" s="481">
        <f>((2^(1/12))^(V4-49))*440</f>
        <v/>
      </c>
      <c r="W25" s="481">
        <f>((2^(1/12))^(W4-49))*440</f>
        <v/>
      </c>
      <c r="X25" s="481">
        <f>((2^(1/12))^(X4-49))*440</f>
        <v/>
      </c>
      <c r="Y25" s="481">
        <f>((2^(1/12))^(Y4-49))*440</f>
        <v/>
      </c>
      <c r="Z25" s="481">
        <f>((2^(1/12))^(Z4-49))*440</f>
        <v/>
      </c>
      <c r="AA25" s="481">
        <f>((2^(1/12))^(AA4-49))*440</f>
        <v/>
      </c>
    </row>
    <row r="26">
      <c r="A26" t="inlineStr">
        <is>
          <t>Hole 1 Note (+2)</t>
        </is>
      </c>
      <c r="C26" s="472" t="inlineStr">
        <is>
          <t>E 4</t>
        </is>
      </c>
      <c r="D26" s="472" t="inlineStr">
        <is>
          <t>F 4</t>
        </is>
      </c>
      <c r="E26" s="472" t="inlineStr">
        <is>
          <t>F# 4</t>
        </is>
      </c>
      <c r="F26" s="472" t="inlineStr">
        <is>
          <t>G 4</t>
        </is>
      </c>
      <c r="G26" s="472" t="inlineStr">
        <is>
          <t>G# 4</t>
        </is>
      </c>
      <c r="H26" s="472" t="inlineStr">
        <is>
          <t>A 4</t>
        </is>
      </c>
      <c r="I26" s="472" t="inlineStr">
        <is>
          <t>A# 4</t>
        </is>
      </c>
      <c r="J26" s="472" t="inlineStr">
        <is>
          <t>B 4</t>
        </is>
      </c>
      <c r="K26" s="472" t="inlineStr">
        <is>
          <t>C 5</t>
        </is>
      </c>
      <c r="L26" s="472" t="inlineStr">
        <is>
          <t>C# 5</t>
        </is>
      </c>
      <c r="M26" s="472" t="inlineStr">
        <is>
          <t>D 5</t>
        </is>
      </c>
      <c r="N26" s="472" t="inlineStr">
        <is>
          <t>D# 5</t>
        </is>
      </c>
      <c r="O26" s="472" t="inlineStr">
        <is>
          <t>E 5</t>
        </is>
      </c>
      <c r="P26" s="472" t="inlineStr">
        <is>
          <t>F 5</t>
        </is>
      </c>
      <c r="Q26" s="472" t="inlineStr">
        <is>
          <t>F# 5</t>
        </is>
      </c>
      <c r="R26" s="472" t="inlineStr">
        <is>
          <t>G 5</t>
        </is>
      </c>
      <c r="S26" s="472" t="inlineStr">
        <is>
          <t>G# 5</t>
        </is>
      </c>
      <c r="T26" s="472" t="inlineStr">
        <is>
          <t>A 5</t>
        </is>
      </c>
      <c r="U26" s="472" t="inlineStr">
        <is>
          <t>A# 5</t>
        </is>
      </c>
      <c r="V26" s="472" t="inlineStr">
        <is>
          <t>B 5</t>
        </is>
      </c>
      <c r="W26" s="472" t="inlineStr">
        <is>
          <t>C 6</t>
        </is>
      </c>
      <c r="X26" s="472" t="inlineStr">
        <is>
          <t>C# 6</t>
        </is>
      </c>
      <c r="Y26" s="472" t="inlineStr">
        <is>
          <t>D 6</t>
        </is>
      </c>
      <c r="Z26" s="472" t="inlineStr">
        <is>
          <t>D# 6</t>
        </is>
      </c>
      <c r="AA26" s="472" t="inlineStr">
        <is>
          <t>E 6</t>
        </is>
      </c>
    </row>
    <row r="27">
      <c r="A27" t="inlineStr">
        <is>
          <t>Hole 1 Freq</t>
        </is>
      </c>
      <c r="B27" t="inlineStr">
        <is>
          <t>Hz</t>
        </is>
      </c>
      <c r="C27" s="481">
        <f>((2^(1/12))^(C4+2-49))*440</f>
        <v/>
      </c>
      <c r="D27" s="481">
        <f>((2^(1/12))^(D4+2-49))*440</f>
        <v/>
      </c>
      <c r="E27" s="481">
        <f>((2^(1/12))^(E4+2-49))*440</f>
        <v/>
      </c>
      <c r="F27" s="481">
        <f>((2^(1/12))^(F4+2-49))*440</f>
        <v/>
      </c>
      <c r="G27" s="481">
        <f>((2^(1/12))^(G4+2-49))*440</f>
        <v/>
      </c>
      <c r="H27" s="481">
        <f>((2^(1/12))^(H4+2-49))*440</f>
        <v/>
      </c>
      <c r="I27" s="481">
        <f>((2^(1/12))^(I4+2-49))*440</f>
        <v/>
      </c>
      <c r="J27" s="481">
        <f>((2^(1/12))^(J4+2-49))*440</f>
        <v/>
      </c>
      <c r="K27" s="481">
        <f>((2^(1/12))^(K4+2-49))*440</f>
        <v/>
      </c>
      <c r="L27" s="481">
        <f>((2^(1/12))^(L4+2-49))*440</f>
        <v/>
      </c>
      <c r="M27" s="481">
        <f>((2^(1/12))^(M4+2-49))*440</f>
        <v/>
      </c>
      <c r="N27" s="481">
        <f>((2^(1/12))^(N4+2-49))*440</f>
        <v/>
      </c>
      <c r="O27" s="481">
        <f>((2^(1/12))^(O4+2-49))*440</f>
        <v/>
      </c>
      <c r="P27" s="481">
        <f>((2^(1/12))^(P4+2-49))*440</f>
        <v/>
      </c>
      <c r="Q27" s="481">
        <f>((2^(1/12))^(Q4+2-49))*440</f>
        <v/>
      </c>
      <c r="R27" s="481">
        <f>((2^(1/12))^(R4+2-49))*440</f>
        <v/>
      </c>
      <c r="S27" s="481">
        <f>((2^(1/12))^(S4+2-49))*440</f>
        <v/>
      </c>
      <c r="T27" s="481">
        <f>((2^(1/12))^(T4+2-49))*440</f>
        <v/>
      </c>
      <c r="U27" s="481">
        <f>((2^(1/12))^(U4+2-49))*440</f>
        <v/>
      </c>
      <c r="V27" s="481">
        <f>((2^(1/12))^(V4+2-49))*440</f>
        <v/>
      </c>
      <c r="W27" s="481">
        <f>((2^(1/12))^(W4+2-49))*440</f>
        <v/>
      </c>
      <c r="X27" s="481">
        <f>((2^(1/12))^(X4+2-49))*440</f>
        <v/>
      </c>
      <c r="Y27" s="481">
        <f>((2^(1/12))^(Y4+2-49))*440</f>
        <v/>
      </c>
      <c r="Z27" s="481">
        <f>((2^(1/12))^(Z4+2-49))*440</f>
        <v/>
      </c>
      <c r="AA27" s="481">
        <f>((2^(1/12))^(AA4+2-49))*440</f>
        <v/>
      </c>
    </row>
    <row r="28">
      <c r="A28" s="476" t="inlineStr">
        <is>
          <t>Hole 1 Diameter</t>
        </is>
      </c>
      <c r="B28" t="inlineStr">
        <is>
          <t>in</t>
        </is>
      </c>
      <c r="C28" s="483" t="n"/>
      <c r="D28" s="483" t="n"/>
      <c r="E28" s="483" t="n"/>
      <c r="F28" s="483" t="n"/>
      <c r="G28" s="483" t="n"/>
      <c r="H28" s="483" t="n"/>
      <c r="I28" s="483" t="n"/>
      <c r="J28" s="483" t="n"/>
      <c r="K28" s="483" t="n"/>
      <c r="L28" s="483" t="n"/>
      <c r="M28" s="483" t="n"/>
      <c r="N28" s="483" t="n"/>
      <c r="O28" s="483" t="n"/>
      <c r="P28" s="483" t="n"/>
      <c r="Q28" s="483" t="n"/>
      <c r="R28" s="483" t="n"/>
      <c r="S28" s="483" t="n"/>
      <c r="T28" s="483" t="n"/>
      <c r="U28" s="483" t="n"/>
      <c r="V28" s="483" t="n"/>
      <c r="W28" s="483" t="n"/>
      <c r="X28" s="483" t="n"/>
      <c r="Y28" s="483" t="n"/>
      <c r="Z28" s="483" t="n"/>
      <c r="AA28" s="483" t="n"/>
    </row>
    <row r="29">
      <c r="A29" t="inlineStr">
        <is>
          <t>Hole 1 Dist from End</t>
        </is>
      </c>
      <c r="B29" t="inlineStr">
        <is>
          <t>in</t>
        </is>
      </c>
      <c r="C29" s="482">
        <f>C18*C25/C27</f>
        <v/>
      </c>
      <c r="D29" s="482">
        <f>D18*D25/D27</f>
        <v/>
      </c>
      <c r="E29" s="482">
        <f>E18*E25/E27</f>
        <v/>
      </c>
      <c r="F29" s="482">
        <f>F18*F25/F27</f>
        <v/>
      </c>
      <c r="G29" s="482">
        <f>G18*G25/G27</f>
        <v/>
      </c>
      <c r="H29" s="482">
        <f>H18*H25/H27</f>
        <v/>
      </c>
      <c r="I29" s="482">
        <f>I18*I25/I27</f>
        <v/>
      </c>
      <c r="J29" s="482">
        <f>J18*J25/J27</f>
        <v/>
      </c>
      <c r="K29" s="482">
        <f>K18*K25/K27</f>
        <v/>
      </c>
      <c r="L29" s="482">
        <f>L18*L25/L27</f>
        <v/>
      </c>
      <c r="M29" s="482">
        <f>M18*M25/M27</f>
        <v/>
      </c>
      <c r="N29" s="482">
        <f>N18*N25/N27</f>
        <v/>
      </c>
      <c r="O29" s="482">
        <f>O18*O25/O27</f>
        <v/>
      </c>
      <c r="P29" s="482">
        <f>P18*P25/P27</f>
        <v/>
      </c>
      <c r="Q29" s="482">
        <f>Q18*Q25/Q27</f>
        <v/>
      </c>
      <c r="R29" s="482">
        <f>R18*R25/R27</f>
        <v/>
      </c>
      <c r="S29" s="482">
        <f>S18*S25/S27</f>
        <v/>
      </c>
      <c r="T29" s="482">
        <f>T18*T25/T27</f>
        <v/>
      </c>
      <c r="U29" s="482">
        <f>U18*U25/U27</f>
        <v/>
      </c>
      <c r="V29" s="482">
        <f>V18*V25/V27</f>
        <v/>
      </c>
      <c r="W29" s="482">
        <f>W18*W25/W27</f>
        <v/>
      </c>
      <c r="X29" s="482">
        <f>X18*X25/X27</f>
        <v/>
      </c>
      <c r="Y29" s="482">
        <f>Y18*Y25/Y27</f>
        <v/>
      </c>
      <c r="Z29" s="482">
        <f>Z18*Z25/Z27</f>
        <v/>
      </c>
      <c r="AA29" s="482">
        <f>AA18*AA25/AA27</f>
        <v/>
      </c>
    </row>
    <row r="30">
      <c r="A30" t="inlineStr">
        <is>
          <t>Hole 2 Note (+4)</t>
        </is>
      </c>
      <c r="C30" s="472" t="inlineStr">
        <is>
          <t>F# 4</t>
        </is>
      </c>
      <c r="D30" s="472" t="inlineStr">
        <is>
          <t>G 4</t>
        </is>
      </c>
      <c r="E30" s="472" t="inlineStr">
        <is>
          <t>G# 4</t>
        </is>
      </c>
      <c r="F30" s="472" t="inlineStr">
        <is>
          <t>A 4</t>
        </is>
      </c>
      <c r="G30" s="472" t="inlineStr">
        <is>
          <t>A# 4</t>
        </is>
      </c>
      <c r="H30" s="472" t="inlineStr">
        <is>
          <t>B 4</t>
        </is>
      </c>
      <c r="I30" s="472" t="inlineStr">
        <is>
          <t>C 5</t>
        </is>
      </c>
      <c r="J30" s="472" t="inlineStr">
        <is>
          <t>C# 5</t>
        </is>
      </c>
      <c r="K30" s="472" t="inlineStr">
        <is>
          <t>D 5</t>
        </is>
      </c>
      <c r="L30" s="472" t="inlineStr">
        <is>
          <t>D# 5</t>
        </is>
      </c>
      <c r="M30" s="472" t="inlineStr">
        <is>
          <t>E 5</t>
        </is>
      </c>
      <c r="N30" s="472" t="inlineStr">
        <is>
          <t>F 5</t>
        </is>
      </c>
      <c r="O30" s="472" t="inlineStr">
        <is>
          <t>F# 5</t>
        </is>
      </c>
      <c r="P30" s="472" t="inlineStr">
        <is>
          <t>G 5</t>
        </is>
      </c>
      <c r="Q30" s="472" t="inlineStr">
        <is>
          <t>G# 5</t>
        </is>
      </c>
      <c r="R30" s="472" t="inlineStr">
        <is>
          <t>A 5</t>
        </is>
      </c>
      <c r="S30" s="472" t="inlineStr">
        <is>
          <t>A# 5</t>
        </is>
      </c>
      <c r="T30" s="472" t="inlineStr">
        <is>
          <t>B 5</t>
        </is>
      </c>
      <c r="U30" s="472" t="inlineStr">
        <is>
          <t>C 6</t>
        </is>
      </c>
      <c r="V30" s="472" t="inlineStr">
        <is>
          <t>C# 6</t>
        </is>
      </c>
      <c r="W30" s="472" t="inlineStr">
        <is>
          <t>D 6</t>
        </is>
      </c>
      <c r="X30" s="472" t="inlineStr">
        <is>
          <t>D# 6</t>
        </is>
      </c>
      <c r="Y30" s="472" t="inlineStr">
        <is>
          <t>E 6</t>
        </is>
      </c>
      <c r="Z30" s="472" t="inlineStr">
        <is>
          <t>F 6</t>
        </is>
      </c>
      <c r="AA30" s="472" t="inlineStr">
        <is>
          <t>F# 6</t>
        </is>
      </c>
    </row>
    <row r="31">
      <c r="A31" t="inlineStr">
        <is>
          <t>Hole 2 Freq</t>
        </is>
      </c>
      <c r="B31" t="inlineStr">
        <is>
          <t>Hz</t>
        </is>
      </c>
      <c r="C31" s="481">
        <f>((2^(1/12))^(C4+4-49))*440</f>
        <v/>
      </c>
      <c r="D31" s="481">
        <f>((2^(1/12))^(D4+4-49))*440</f>
        <v/>
      </c>
      <c r="E31" s="481">
        <f>((2^(1/12))^(E4+4-49))*440</f>
        <v/>
      </c>
      <c r="F31" s="481">
        <f>((2^(1/12))^(F4+4-49))*440</f>
        <v/>
      </c>
      <c r="G31" s="481">
        <f>((2^(1/12))^(G4+4-49))*440</f>
        <v/>
      </c>
      <c r="H31" s="481">
        <f>((2^(1/12))^(H4+4-49))*440</f>
        <v/>
      </c>
      <c r="I31" s="481">
        <f>((2^(1/12))^(I4+4-49))*440</f>
        <v/>
      </c>
      <c r="J31" s="481">
        <f>((2^(1/12))^(J4+4-49))*440</f>
        <v/>
      </c>
      <c r="K31" s="481">
        <f>((2^(1/12))^(K4+4-49))*440</f>
        <v/>
      </c>
      <c r="L31" s="481">
        <f>((2^(1/12))^(L4+4-49))*440</f>
        <v/>
      </c>
      <c r="M31" s="481">
        <f>((2^(1/12))^(M4+4-49))*440</f>
        <v/>
      </c>
      <c r="N31" s="481">
        <f>((2^(1/12))^(N4+4-49))*440</f>
        <v/>
      </c>
      <c r="O31" s="481">
        <f>((2^(1/12))^(O4+4-49))*440</f>
        <v/>
      </c>
      <c r="P31" s="481">
        <f>((2^(1/12))^(P4+4-49))*440</f>
        <v/>
      </c>
      <c r="Q31" s="481">
        <f>((2^(1/12))^(Q4+4-49))*440</f>
        <v/>
      </c>
      <c r="R31" s="481">
        <f>((2^(1/12))^(R4+4-49))*440</f>
        <v/>
      </c>
      <c r="S31" s="481">
        <f>((2^(1/12))^(S4+4-49))*440</f>
        <v/>
      </c>
      <c r="T31" s="481">
        <f>((2^(1/12))^(T4+4-49))*440</f>
        <v/>
      </c>
      <c r="U31" s="481">
        <f>((2^(1/12))^(U4+4-49))*440</f>
        <v/>
      </c>
      <c r="V31" s="481">
        <f>((2^(1/12))^(V4+4-49))*440</f>
        <v/>
      </c>
      <c r="W31" s="481">
        <f>((2^(1/12))^(W4+4-49))*440</f>
        <v/>
      </c>
      <c r="X31" s="481">
        <f>((2^(1/12))^(X4+4-49))*440</f>
        <v/>
      </c>
      <c r="Y31" s="481">
        <f>((2^(1/12))^(Y4+4-49))*440</f>
        <v/>
      </c>
      <c r="Z31" s="481">
        <f>((2^(1/12))^(Z4+4-49))*440</f>
        <v/>
      </c>
      <c r="AA31" s="481">
        <f>((2^(1/12))^(AA4+4-49))*440</f>
        <v/>
      </c>
    </row>
    <row r="32">
      <c r="A32" s="476" t="inlineStr">
        <is>
          <t>Hole 2 Diameter</t>
        </is>
      </c>
      <c r="B32" t="inlineStr">
        <is>
          <t>in</t>
        </is>
      </c>
      <c r="C32" s="483" t="n"/>
      <c r="D32" s="483" t="n"/>
      <c r="E32" s="483" t="n"/>
      <c r="F32" s="483" t="n"/>
      <c r="G32" s="483" t="n"/>
      <c r="H32" s="483" t="n"/>
      <c r="I32" s="483" t="n"/>
      <c r="J32" s="483" t="n"/>
      <c r="K32" s="483" t="n"/>
      <c r="L32" s="483" t="n"/>
      <c r="M32" s="483" t="n"/>
      <c r="N32" s="483" t="n"/>
      <c r="O32" s="483" t="n"/>
      <c r="P32" s="483" t="n"/>
      <c r="Q32" s="483" t="n"/>
      <c r="R32" s="483" t="n"/>
      <c r="S32" s="483" t="n"/>
      <c r="T32" s="483" t="n"/>
      <c r="U32" s="483" t="n"/>
      <c r="V32" s="483" t="n"/>
      <c r="W32" s="483" t="n"/>
      <c r="X32" s="483" t="n"/>
      <c r="Y32" s="483" t="n"/>
      <c r="Z32" s="483" t="n"/>
      <c r="AA32" s="483" t="n"/>
    </row>
    <row r="33">
      <c r="A33" t="inlineStr">
        <is>
          <t>Hole 2 Dist from End</t>
        </is>
      </c>
      <c r="B33" t="inlineStr">
        <is>
          <t>in</t>
        </is>
      </c>
      <c r="C33" s="482">
        <f>C18*C25/C31</f>
        <v/>
      </c>
      <c r="D33" s="482">
        <f>D18*D25/D31</f>
        <v/>
      </c>
      <c r="E33" s="482">
        <f>E18*E25/E31</f>
        <v/>
      </c>
      <c r="F33" s="482">
        <f>F18*F25/F31</f>
        <v/>
      </c>
      <c r="G33" s="482">
        <f>G18*G25/G31</f>
        <v/>
      </c>
      <c r="H33" s="482">
        <f>H18*H25/H31</f>
        <v/>
      </c>
      <c r="I33" s="482">
        <f>I18*I25/I31</f>
        <v/>
      </c>
      <c r="J33" s="482">
        <f>J18*J25/J31</f>
        <v/>
      </c>
      <c r="K33" s="482">
        <f>K18*K25/K31</f>
        <v/>
      </c>
      <c r="L33" s="482">
        <f>L18*L25/L31</f>
        <v/>
      </c>
      <c r="M33" s="482">
        <f>M18*M25/M31</f>
        <v/>
      </c>
      <c r="N33" s="482">
        <f>N18*N25/N31</f>
        <v/>
      </c>
      <c r="O33" s="482">
        <f>O18*O25/O31</f>
        <v/>
      </c>
      <c r="P33" s="482">
        <f>P18*P25/P31</f>
        <v/>
      </c>
      <c r="Q33" s="482">
        <f>Q18*Q25/Q31</f>
        <v/>
      </c>
      <c r="R33" s="482">
        <f>R18*R25/R31</f>
        <v/>
      </c>
      <c r="S33" s="482">
        <f>S18*S25/S31</f>
        <v/>
      </c>
      <c r="T33" s="482">
        <f>T18*T25/T31</f>
        <v/>
      </c>
      <c r="U33" s="482">
        <f>U18*U25/U31</f>
        <v/>
      </c>
      <c r="V33" s="482">
        <f>V18*V25/V31</f>
        <v/>
      </c>
      <c r="W33" s="482">
        <f>W18*W25/W31</f>
        <v/>
      </c>
      <c r="X33" s="482">
        <f>X18*X25/X31</f>
        <v/>
      </c>
      <c r="Y33" s="482">
        <f>Y18*Y25/Y31</f>
        <v/>
      </c>
      <c r="Z33" s="482">
        <f>Z18*Z25/Z31</f>
        <v/>
      </c>
      <c r="AA33" s="482">
        <f>AA18*AA25/AA31</f>
        <v/>
      </c>
    </row>
    <row r="34">
      <c r="A34" t="inlineStr">
        <is>
          <t>Hole 3 Note (+5)</t>
        </is>
      </c>
      <c r="C34" s="472" t="inlineStr">
        <is>
          <t>G 4</t>
        </is>
      </c>
      <c r="D34" s="472" t="inlineStr">
        <is>
          <t>G# 4</t>
        </is>
      </c>
      <c r="E34" s="472" t="inlineStr">
        <is>
          <t>A 4</t>
        </is>
      </c>
      <c r="F34" s="472" t="inlineStr">
        <is>
          <t>A# 4</t>
        </is>
      </c>
      <c r="G34" s="472" t="inlineStr">
        <is>
          <t>B 4</t>
        </is>
      </c>
      <c r="H34" s="472" t="inlineStr">
        <is>
          <t>C 5</t>
        </is>
      </c>
      <c r="I34" s="472" t="inlineStr">
        <is>
          <t>C# 5</t>
        </is>
      </c>
      <c r="J34" s="472" t="inlineStr">
        <is>
          <t>D 5</t>
        </is>
      </c>
      <c r="K34" s="472" t="inlineStr">
        <is>
          <t>D# 5</t>
        </is>
      </c>
      <c r="L34" s="472" t="inlineStr">
        <is>
          <t>E 5</t>
        </is>
      </c>
      <c r="M34" s="472" t="inlineStr">
        <is>
          <t>F 5</t>
        </is>
      </c>
      <c r="N34" s="472" t="inlineStr">
        <is>
          <t>F# 5</t>
        </is>
      </c>
      <c r="O34" s="472" t="inlineStr">
        <is>
          <t>G 5</t>
        </is>
      </c>
      <c r="P34" s="472" t="inlineStr">
        <is>
          <t>G# 5</t>
        </is>
      </c>
      <c r="Q34" s="472" t="inlineStr">
        <is>
          <t>A 5</t>
        </is>
      </c>
      <c r="R34" s="472" t="inlineStr">
        <is>
          <t>A# 5</t>
        </is>
      </c>
      <c r="S34" s="472" t="inlineStr">
        <is>
          <t>B 5</t>
        </is>
      </c>
      <c r="T34" s="472" t="inlineStr">
        <is>
          <t>C 6</t>
        </is>
      </c>
      <c r="U34" s="472" t="inlineStr">
        <is>
          <t>C# 6</t>
        </is>
      </c>
      <c r="V34" s="472" t="inlineStr">
        <is>
          <t>D 6</t>
        </is>
      </c>
      <c r="W34" s="472" t="inlineStr">
        <is>
          <t>D# 6</t>
        </is>
      </c>
      <c r="X34" s="472" t="inlineStr">
        <is>
          <t>E 6</t>
        </is>
      </c>
      <c r="Y34" s="472" t="inlineStr">
        <is>
          <t>F 6</t>
        </is>
      </c>
      <c r="Z34" s="472" t="inlineStr">
        <is>
          <t>F# 6</t>
        </is>
      </c>
      <c r="AA34" s="472" t="inlineStr">
        <is>
          <t>G 6</t>
        </is>
      </c>
    </row>
    <row r="35">
      <c r="A35" t="inlineStr">
        <is>
          <t>Hole 3 Freq</t>
        </is>
      </c>
      <c r="B35" t="inlineStr">
        <is>
          <t>Hz</t>
        </is>
      </c>
      <c r="C35" s="481">
        <f>((2^(1/12))^(C4+5-49))*440</f>
        <v/>
      </c>
      <c r="D35" s="481">
        <f>((2^(1/12))^(D4+5-49))*440</f>
        <v/>
      </c>
      <c r="E35" s="481">
        <f>((2^(1/12))^(E4+5-49))*440</f>
        <v/>
      </c>
      <c r="F35" s="481">
        <f>((2^(1/12))^(F4+5-49))*440</f>
        <v/>
      </c>
      <c r="G35" s="481">
        <f>((2^(1/12))^(G4+5-49))*440</f>
        <v/>
      </c>
      <c r="H35" s="481">
        <f>((2^(1/12))^(H4+5-49))*440</f>
        <v/>
      </c>
      <c r="I35" s="481">
        <f>((2^(1/12))^(I4+5-49))*440</f>
        <v/>
      </c>
      <c r="J35" s="481">
        <f>((2^(1/12))^(J4+5-49))*440</f>
        <v/>
      </c>
      <c r="K35" s="481">
        <f>((2^(1/12))^(K4+5-49))*440</f>
        <v/>
      </c>
      <c r="L35" s="481">
        <f>((2^(1/12))^(L4+5-49))*440</f>
        <v/>
      </c>
      <c r="M35" s="481">
        <f>((2^(1/12))^(M4+5-49))*440</f>
        <v/>
      </c>
      <c r="N35" s="481">
        <f>((2^(1/12))^(N4+5-49))*440</f>
        <v/>
      </c>
      <c r="O35" s="481">
        <f>((2^(1/12))^(O4+5-49))*440</f>
        <v/>
      </c>
      <c r="P35" s="481">
        <f>((2^(1/12))^(P4+5-49))*440</f>
        <v/>
      </c>
      <c r="Q35" s="481">
        <f>((2^(1/12))^(Q4+5-49))*440</f>
        <v/>
      </c>
      <c r="R35" s="481">
        <f>((2^(1/12))^(R4+5-49))*440</f>
        <v/>
      </c>
      <c r="S35" s="481">
        <f>((2^(1/12))^(S4+5-49))*440</f>
        <v/>
      </c>
      <c r="T35" s="481">
        <f>((2^(1/12))^(T4+5-49))*440</f>
        <v/>
      </c>
      <c r="U35" s="481">
        <f>((2^(1/12))^(U4+5-49))*440</f>
        <v/>
      </c>
      <c r="V35" s="481">
        <f>((2^(1/12))^(V4+5-49))*440</f>
        <v/>
      </c>
      <c r="W35" s="481">
        <f>((2^(1/12))^(W4+5-49))*440</f>
        <v/>
      </c>
      <c r="X35" s="481">
        <f>((2^(1/12))^(X4+5-49))*440</f>
        <v/>
      </c>
      <c r="Y35" s="481">
        <f>((2^(1/12))^(Y4+5-49))*440</f>
        <v/>
      </c>
      <c r="Z35" s="481">
        <f>((2^(1/12))^(Z4+5-49))*440</f>
        <v/>
      </c>
      <c r="AA35" s="481">
        <f>((2^(1/12))^(AA4+5-49))*440</f>
        <v/>
      </c>
    </row>
    <row r="36">
      <c r="A36" s="476" t="inlineStr">
        <is>
          <t>Hole 3 Diameter</t>
        </is>
      </c>
      <c r="B36" t="inlineStr">
        <is>
          <t>in</t>
        </is>
      </c>
      <c r="C36" s="483" t="n"/>
      <c r="D36" s="483" t="n"/>
      <c r="E36" s="483" t="n"/>
      <c r="F36" s="483" t="n"/>
      <c r="G36" s="483" t="n"/>
      <c r="H36" s="483" t="n"/>
      <c r="I36" s="483" t="n"/>
      <c r="J36" s="483" t="n"/>
      <c r="K36" s="483" t="n"/>
      <c r="L36" s="483" t="n"/>
      <c r="M36" s="483" t="n"/>
      <c r="N36" s="483" t="n"/>
      <c r="O36" s="483" t="n"/>
      <c r="P36" s="483" t="n"/>
      <c r="Q36" s="483" t="n"/>
      <c r="R36" s="483" t="n"/>
      <c r="S36" s="483" t="n"/>
      <c r="T36" s="483" t="n"/>
      <c r="U36" s="483" t="n"/>
      <c r="V36" s="483" t="n"/>
      <c r="W36" s="483" t="n"/>
      <c r="X36" s="483" t="n"/>
      <c r="Y36" s="483" t="n"/>
      <c r="Z36" s="483" t="n"/>
      <c r="AA36" s="483" t="n"/>
    </row>
    <row r="37">
      <c r="A37" t="inlineStr">
        <is>
          <t>Hole 3 Dist from End</t>
        </is>
      </c>
      <c r="B37" t="inlineStr">
        <is>
          <t>in</t>
        </is>
      </c>
      <c r="C37" s="482">
        <f>C18*C25/C35</f>
        <v/>
      </c>
      <c r="D37" s="482">
        <f>D18*D25/D35</f>
        <v/>
      </c>
      <c r="E37" s="482">
        <f>E18*E25/E35</f>
        <v/>
      </c>
      <c r="F37" s="482">
        <f>F18*F25/F35</f>
        <v/>
      </c>
      <c r="G37" s="482">
        <f>G18*G25/G35</f>
        <v/>
      </c>
      <c r="H37" s="482">
        <f>H18*H25/H35</f>
        <v/>
      </c>
      <c r="I37" s="482">
        <f>I18*I25/I35</f>
        <v/>
      </c>
      <c r="J37" s="482">
        <f>J18*J25/J35</f>
        <v/>
      </c>
      <c r="K37" s="482">
        <f>K18*K25/K35</f>
        <v/>
      </c>
      <c r="L37" s="482">
        <f>L18*L25/L35</f>
        <v/>
      </c>
      <c r="M37" s="482">
        <f>M18*M25/M35</f>
        <v/>
      </c>
      <c r="N37" s="482">
        <f>N18*N25/N35</f>
        <v/>
      </c>
      <c r="O37" s="482">
        <f>O18*O25/O35</f>
        <v/>
      </c>
      <c r="P37" s="482">
        <f>P18*P25/P35</f>
        <v/>
      </c>
      <c r="Q37" s="482">
        <f>Q18*Q25/Q35</f>
        <v/>
      </c>
      <c r="R37" s="482">
        <f>R18*R25/R35</f>
        <v/>
      </c>
      <c r="S37" s="482">
        <f>S18*S25/S35</f>
        <v/>
      </c>
      <c r="T37" s="482">
        <f>T18*T25/T35</f>
        <v/>
      </c>
      <c r="U37" s="482">
        <f>U18*U25/U35</f>
        <v/>
      </c>
      <c r="V37" s="482">
        <f>V18*V25/V35</f>
        <v/>
      </c>
      <c r="W37" s="482">
        <f>W18*W25/W35</f>
        <v/>
      </c>
      <c r="X37" s="482">
        <f>X18*X25/X35</f>
        <v/>
      </c>
      <c r="Y37" s="482">
        <f>Y18*Y25/Y35</f>
        <v/>
      </c>
      <c r="Z37" s="482">
        <f>Z18*Z25/Z35</f>
        <v/>
      </c>
      <c r="AA37" s="482">
        <f>AA18*AA25/AA35</f>
        <v/>
      </c>
    </row>
    <row r="38">
      <c r="A38" t="inlineStr">
        <is>
          <t>Hole 4 Note (+7)</t>
        </is>
      </c>
      <c r="C38" s="472" t="inlineStr">
        <is>
          <t>A 4</t>
        </is>
      </c>
      <c r="D38" s="472" t="inlineStr">
        <is>
          <t>A# 4</t>
        </is>
      </c>
      <c r="E38" s="472" t="inlineStr">
        <is>
          <t>B 4</t>
        </is>
      </c>
      <c r="F38" s="472" t="inlineStr">
        <is>
          <t>C 5</t>
        </is>
      </c>
      <c r="G38" s="472" t="inlineStr">
        <is>
          <t>C# 5</t>
        </is>
      </c>
      <c r="H38" s="472" t="inlineStr">
        <is>
          <t>D 5</t>
        </is>
      </c>
      <c r="I38" s="472" t="inlineStr">
        <is>
          <t>D# 5</t>
        </is>
      </c>
      <c r="J38" s="472" t="inlineStr">
        <is>
          <t>E 5</t>
        </is>
      </c>
      <c r="K38" s="472" t="inlineStr">
        <is>
          <t>F 5</t>
        </is>
      </c>
      <c r="L38" s="472" t="inlineStr">
        <is>
          <t>F# 5</t>
        </is>
      </c>
      <c r="M38" s="472" t="inlineStr">
        <is>
          <t>G 5</t>
        </is>
      </c>
      <c r="N38" s="472" t="inlineStr">
        <is>
          <t>G# 5</t>
        </is>
      </c>
      <c r="O38" s="472" t="inlineStr">
        <is>
          <t>A 5</t>
        </is>
      </c>
      <c r="P38" s="472" t="inlineStr">
        <is>
          <t>A# 5</t>
        </is>
      </c>
      <c r="Q38" s="472" t="inlineStr">
        <is>
          <t>B 5</t>
        </is>
      </c>
      <c r="R38" s="472" t="inlineStr">
        <is>
          <t>C 6</t>
        </is>
      </c>
      <c r="S38" s="472" t="inlineStr">
        <is>
          <t>C# 6</t>
        </is>
      </c>
      <c r="T38" s="472" t="inlineStr">
        <is>
          <t>D 6</t>
        </is>
      </c>
      <c r="U38" s="472" t="inlineStr">
        <is>
          <t>D# 6</t>
        </is>
      </c>
      <c r="V38" s="472" t="inlineStr">
        <is>
          <t>E 6</t>
        </is>
      </c>
      <c r="W38" s="472" t="inlineStr">
        <is>
          <t>F 6</t>
        </is>
      </c>
      <c r="X38" s="472" t="inlineStr">
        <is>
          <t>F# 6</t>
        </is>
      </c>
      <c r="Y38" s="472" t="inlineStr">
        <is>
          <t>G 6</t>
        </is>
      </c>
      <c r="Z38" s="472" t="inlineStr">
        <is>
          <t>G# 6</t>
        </is>
      </c>
      <c r="AA38" s="472" t="inlineStr">
        <is>
          <t>A 6</t>
        </is>
      </c>
    </row>
    <row r="39">
      <c r="A39" t="inlineStr">
        <is>
          <t>Hole 4 Freq</t>
        </is>
      </c>
      <c r="B39" t="inlineStr">
        <is>
          <t>Hz</t>
        </is>
      </c>
      <c r="C39" s="481">
        <f>((2^(1/12))^(C4+7-49))*440</f>
        <v/>
      </c>
      <c r="D39" s="481">
        <f>((2^(1/12))^(D4+7-49))*440</f>
        <v/>
      </c>
      <c r="E39" s="481">
        <f>((2^(1/12))^(E4+7-49))*440</f>
        <v/>
      </c>
      <c r="F39" s="481">
        <f>((2^(1/12))^(F4+7-49))*440</f>
        <v/>
      </c>
      <c r="G39" s="481">
        <f>((2^(1/12))^(G4+7-49))*440</f>
        <v/>
      </c>
      <c r="H39" s="481">
        <f>((2^(1/12))^(H4+7-49))*440</f>
        <v/>
      </c>
      <c r="I39" s="481">
        <f>((2^(1/12))^(I4+7-49))*440</f>
        <v/>
      </c>
      <c r="J39" s="481">
        <f>((2^(1/12))^(J4+7-49))*440</f>
        <v/>
      </c>
      <c r="K39" s="481">
        <f>((2^(1/12))^(K4+7-49))*440</f>
        <v/>
      </c>
      <c r="L39" s="481">
        <f>((2^(1/12))^(L4+7-49))*440</f>
        <v/>
      </c>
      <c r="M39" s="481">
        <f>((2^(1/12))^(M4+7-49))*440</f>
        <v/>
      </c>
      <c r="N39" s="481">
        <f>((2^(1/12))^(N4+7-49))*440</f>
        <v/>
      </c>
      <c r="O39" s="481">
        <f>((2^(1/12))^(O4+7-49))*440</f>
        <v/>
      </c>
      <c r="P39" s="481">
        <f>((2^(1/12))^(P4+7-49))*440</f>
        <v/>
      </c>
      <c r="Q39" s="481">
        <f>((2^(1/12))^(Q4+7-49))*440</f>
        <v/>
      </c>
      <c r="R39" s="481">
        <f>((2^(1/12))^(R4+7-49))*440</f>
        <v/>
      </c>
      <c r="S39" s="481">
        <f>((2^(1/12))^(S4+7-49))*440</f>
        <v/>
      </c>
      <c r="T39" s="481">
        <f>((2^(1/12))^(T4+7-49))*440</f>
        <v/>
      </c>
      <c r="U39" s="481">
        <f>((2^(1/12))^(U4+7-49))*440</f>
        <v/>
      </c>
      <c r="V39" s="481">
        <f>((2^(1/12))^(V4+7-49))*440</f>
        <v/>
      </c>
      <c r="W39" s="481">
        <f>((2^(1/12))^(W4+7-49))*440</f>
        <v/>
      </c>
      <c r="X39" s="481">
        <f>((2^(1/12))^(X4+7-49))*440</f>
        <v/>
      </c>
      <c r="Y39" s="481">
        <f>((2^(1/12))^(Y4+7-49))*440</f>
        <v/>
      </c>
      <c r="Z39" s="481">
        <f>((2^(1/12))^(Z4+7-49))*440</f>
        <v/>
      </c>
      <c r="AA39" s="481">
        <f>((2^(1/12))^(AA4+7-49))*440</f>
        <v/>
      </c>
    </row>
    <row r="40">
      <c r="A40" s="476" t="inlineStr">
        <is>
          <t>Hole 4 Diameter</t>
        </is>
      </c>
      <c r="B40" t="inlineStr">
        <is>
          <t>in</t>
        </is>
      </c>
      <c r="C40" s="483" t="n"/>
      <c r="D40" s="483" t="n"/>
      <c r="E40" s="483" t="n"/>
      <c r="F40" s="483" t="n"/>
      <c r="G40" s="483" t="n"/>
      <c r="H40" s="483" t="n"/>
      <c r="I40" s="483" t="n"/>
      <c r="J40" s="483" t="n"/>
      <c r="K40" s="483" t="n"/>
      <c r="L40" s="483" t="n"/>
      <c r="M40" s="483" t="n"/>
      <c r="N40" s="483" t="n"/>
      <c r="O40" s="483" t="n"/>
      <c r="P40" s="483" t="n"/>
      <c r="Q40" s="483" t="n"/>
      <c r="R40" s="483" t="n"/>
      <c r="S40" s="483" t="n"/>
      <c r="T40" s="483" t="n"/>
      <c r="U40" s="483" t="n"/>
      <c r="V40" s="483" t="n"/>
      <c r="W40" s="483" t="n"/>
      <c r="X40" s="483" t="n"/>
      <c r="Y40" s="483" t="n"/>
      <c r="Z40" s="483" t="n"/>
      <c r="AA40" s="483" t="n"/>
    </row>
    <row r="41">
      <c r="A41" t="inlineStr">
        <is>
          <t>Hole 4 Dist from End</t>
        </is>
      </c>
      <c r="B41" t="inlineStr">
        <is>
          <t>in</t>
        </is>
      </c>
      <c r="C41" s="482">
        <f>C18*C25/C39</f>
        <v/>
      </c>
      <c r="D41" s="482">
        <f>D18*D25/D39</f>
        <v/>
      </c>
      <c r="E41" s="482">
        <f>E18*E25/E39</f>
        <v/>
      </c>
      <c r="F41" s="482">
        <f>F18*F25/F39</f>
        <v/>
      </c>
      <c r="G41" s="482">
        <f>G18*G25/G39</f>
        <v/>
      </c>
      <c r="H41" s="482">
        <f>H18*H25/H39</f>
        <v/>
      </c>
      <c r="I41" s="482">
        <f>I18*I25/I39</f>
        <v/>
      </c>
      <c r="J41" s="482">
        <f>J18*J25/J39</f>
        <v/>
      </c>
      <c r="K41" s="482">
        <f>K18*K25/K39</f>
        <v/>
      </c>
      <c r="L41" s="482">
        <f>L18*L25/L39</f>
        <v/>
      </c>
      <c r="M41" s="482">
        <f>M18*M25/M39</f>
        <v/>
      </c>
      <c r="N41" s="482">
        <f>N18*N25/N39</f>
        <v/>
      </c>
      <c r="O41" s="482">
        <f>O18*O25/O39</f>
        <v/>
      </c>
      <c r="P41" s="482">
        <f>P18*P25/P39</f>
        <v/>
      </c>
      <c r="Q41" s="482">
        <f>Q18*Q25/Q39</f>
        <v/>
      </c>
      <c r="R41" s="482">
        <f>R18*R25/R39</f>
        <v/>
      </c>
      <c r="S41" s="482">
        <f>S18*S25/S39</f>
        <v/>
      </c>
      <c r="T41" s="482">
        <f>T18*T25/T39</f>
        <v/>
      </c>
      <c r="U41" s="482">
        <f>U18*U25/U39</f>
        <v/>
      </c>
      <c r="V41" s="482">
        <f>V18*V25/V39</f>
        <v/>
      </c>
      <c r="W41" s="482">
        <f>W18*W25/W39</f>
        <v/>
      </c>
      <c r="X41" s="482">
        <f>X18*X25/X39</f>
        <v/>
      </c>
      <c r="Y41" s="482">
        <f>Y18*Y25/Y39</f>
        <v/>
      </c>
      <c r="Z41" s="482">
        <f>Z18*Z25/Z39</f>
        <v/>
      </c>
      <c r="AA41" s="482">
        <f>AA18*AA25/AA39</f>
        <v/>
      </c>
    </row>
    <row r="42">
      <c r="A42" t="inlineStr">
        <is>
          <t>Hole 5 Note (+9)</t>
        </is>
      </c>
      <c r="C42" s="472" t="inlineStr">
        <is>
          <t>B 4</t>
        </is>
      </c>
      <c r="D42" s="472" t="inlineStr">
        <is>
          <t>C 5</t>
        </is>
      </c>
      <c r="E42" s="472" t="inlineStr">
        <is>
          <t>C# 5</t>
        </is>
      </c>
      <c r="F42" s="472" t="inlineStr">
        <is>
          <t>D 5</t>
        </is>
      </c>
      <c r="G42" s="472" t="inlineStr">
        <is>
          <t>D# 5</t>
        </is>
      </c>
      <c r="H42" s="472" t="inlineStr">
        <is>
          <t>E 5</t>
        </is>
      </c>
      <c r="I42" s="472" t="inlineStr">
        <is>
          <t>F 5</t>
        </is>
      </c>
      <c r="J42" s="472" t="inlineStr">
        <is>
          <t>F# 5</t>
        </is>
      </c>
      <c r="K42" s="472" t="inlineStr">
        <is>
          <t>G 5</t>
        </is>
      </c>
      <c r="L42" s="472" t="inlineStr">
        <is>
          <t>G# 5</t>
        </is>
      </c>
      <c r="M42" s="472" t="inlineStr">
        <is>
          <t>A 5</t>
        </is>
      </c>
      <c r="N42" s="472" t="inlineStr">
        <is>
          <t>A# 5</t>
        </is>
      </c>
      <c r="O42" s="472" t="inlineStr">
        <is>
          <t>B 5</t>
        </is>
      </c>
      <c r="P42" s="472" t="inlineStr">
        <is>
          <t>C 6</t>
        </is>
      </c>
      <c r="Q42" s="472" t="inlineStr">
        <is>
          <t>C# 6</t>
        </is>
      </c>
      <c r="R42" s="472" t="inlineStr">
        <is>
          <t>D 6</t>
        </is>
      </c>
      <c r="S42" s="472" t="inlineStr">
        <is>
          <t>D# 6</t>
        </is>
      </c>
      <c r="T42" s="472" t="inlineStr">
        <is>
          <t>E 6</t>
        </is>
      </c>
      <c r="U42" s="472" t="inlineStr">
        <is>
          <t>F 6</t>
        </is>
      </c>
      <c r="V42" s="472" t="inlineStr">
        <is>
          <t>F# 6</t>
        </is>
      </c>
      <c r="W42" s="472" t="inlineStr">
        <is>
          <t>G 6</t>
        </is>
      </c>
      <c r="X42" s="472" t="inlineStr">
        <is>
          <t>G# 6</t>
        </is>
      </c>
      <c r="Y42" s="472" t="inlineStr">
        <is>
          <t>A 6</t>
        </is>
      </c>
      <c r="Z42" s="472" t="inlineStr">
        <is>
          <t>A# 6</t>
        </is>
      </c>
      <c r="AA42" s="472" t="inlineStr">
        <is>
          <t>B 6</t>
        </is>
      </c>
    </row>
    <row r="43">
      <c r="A43" t="inlineStr">
        <is>
          <t>Hole 5 Freq</t>
        </is>
      </c>
      <c r="B43" t="inlineStr">
        <is>
          <t>Hz</t>
        </is>
      </c>
      <c r="C43" s="481">
        <f>((2^(1/12))^(C4+9-49))*440</f>
        <v/>
      </c>
      <c r="D43" s="481">
        <f>((2^(1/12))^(D4+9-49))*440</f>
        <v/>
      </c>
      <c r="E43" s="481">
        <f>((2^(1/12))^(E4+9-49))*440</f>
        <v/>
      </c>
      <c r="F43" s="481">
        <f>((2^(1/12))^(F4+9-49))*440</f>
        <v/>
      </c>
      <c r="G43" s="481">
        <f>((2^(1/12))^(G4+9-49))*440</f>
        <v/>
      </c>
      <c r="H43" s="481">
        <f>((2^(1/12))^(H4+9-49))*440</f>
        <v/>
      </c>
      <c r="I43" s="481">
        <f>((2^(1/12))^(I4+9-49))*440</f>
        <v/>
      </c>
      <c r="J43" s="481">
        <f>((2^(1/12))^(J4+9-49))*440</f>
        <v/>
      </c>
      <c r="K43" s="481">
        <f>((2^(1/12))^(K4+9-49))*440</f>
        <v/>
      </c>
      <c r="L43" s="481">
        <f>((2^(1/12))^(L4+9-49))*440</f>
        <v/>
      </c>
      <c r="M43" s="481">
        <f>((2^(1/12))^(M4+9-49))*440</f>
        <v/>
      </c>
      <c r="N43" s="481">
        <f>((2^(1/12))^(N4+9-49))*440</f>
        <v/>
      </c>
      <c r="O43" s="481">
        <f>((2^(1/12))^(O4+9-49))*440</f>
        <v/>
      </c>
      <c r="P43" s="481">
        <f>((2^(1/12))^(P4+9-49))*440</f>
        <v/>
      </c>
      <c r="Q43" s="481">
        <f>((2^(1/12))^(Q4+9-49))*440</f>
        <v/>
      </c>
      <c r="R43" s="481">
        <f>((2^(1/12))^(R4+9-49))*440</f>
        <v/>
      </c>
      <c r="S43" s="481">
        <f>((2^(1/12))^(S4+9-49))*440</f>
        <v/>
      </c>
      <c r="T43" s="481">
        <f>((2^(1/12))^(T4+9-49))*440</f>
        <v/>
      </c>
      <c r="U43" s="481">
        <f>((2^(1/12))^(U4+9-49))*440</f>
        <v/>
      </c>
      <c r="V43" s="481">
        <f>((2^(1/12))^(V4+9-49))*440</f>
        <v/>
      </c>
      <c r="W43" s="481">
        <f>((2^(1/12))^(W4+9-49))*440</f>
        <v/>
      </c>
      <c r="X43" s="481">
        <f>((2^(1/12))^(X4+9-49))*440</f>
        <v/>
      </c>
      <c r="Y43" s="481">
        <f>((2^(1/12))^(Y4+9-49))*440</f>
        <v/>
      </c>
      <c r="Z43" s="481">
        <f>((2^(1/12))^(Z4+9-49))*440</f>
        <v/>
      </c>
      <c r="AA43" s="481">
        <f>((2^(1/12))^(AA4+9-49))*440</f>
        <v/>
      </c>
    </row>
    <row r="44">
      <c r="A44" s="476" t="inlineStr">
        <is>
          <t>Hole 5 Diameter</t>
        </is>
      </c>
      <c r="B44" t="inlineStr">
        <is>
          <t>in</t>
        </is>
      </c>
      <c r="C44" s="483" t="n"/>
      <c r="D44" s="483" t="n"/>
      <c r="E44" s="483" t="n"/>
      <c r="F44" s="483" t="n"/>
      <c r="G44" s="483" t="n"/>
      <c r="H44" s="483" t="n"/>
      <c r="I44" s="483" t="n"/>
      <c r="J44" s="483" t="n"/>
      <c r="K44" s="483" t="n"/>
      <c r="L44" s="483" t="n"/>
      <c r="M44" s="483" t="n"/>
      <c r="N44" s="483" t="n"/>
      <c r="O44" s="483" t="n"/>
      <c r="P44" s="483" t="n"/>
      <c r="Q44" s="483" t="n"/>
      <c r="R44" s="483" t="n"/>
      <c r="S44" s="483" t="n"/>
      <c r="T44" s="483" t="n"/>
      <c r="U44" s="483" t="n"/>
      <c r="V44" s="483" t="n"/>
      <c r="W44" s="483" t="n"/>
      <c r="X44" s="483" t="n"/>
      <c r="Y44" s="483" t="n"/>
      <c r="Z44" s="483" t="n"/>
      <c r="AA44" s="483" t="n"/>
    </row>
    <row r="45">
      <c r="A45" t="inlineStr">
        <is>
          <t>Hole 5 Dist from End</t>
        </is>
      </c>
      <c r="B45" t="inlineStr">
        <is>
          <t>in</t>
        </is>
      </c>
      <c r="C45" s="482">
        <f>C18*C25/C43</f>
        <v/>
      </c>
      <c r="D45" s="482">
        <f>D18*D25/D43</f>
        <v/>
      </c>
      <c r="E45" s="482">
        <f>E18*E25/E43</f>
        <v/>
      </c>
      <c r="F45" s="482">
        <f>F18*F25/F43</f>
        <v/>
      </c>
      <c r="G45" s="482">
        <f>G18*G25/G43</f>
        <v/>
      </c>
      <c r="H45" s="482">
        <f>H18*H25/H43</f>
        <v/>
      </c>
      <c r="I45" s="482">
        <f>I18*I25/I43</f>
        <v/>
      </c>
      <c r="J45" s="482">
        <f>J18*J25/J43</f>
        <v/>
      </c>
      <c r="K45" s="482">
        <f>K18*K25/K43</f>
        <v/>
      </c>
      <c r="L45" s="482">
        <f>L18*L25/L43</f>
        <v/>
      </c>
      <c r="M45" s="482">
        <f>M18*M25/M43</f>
        <v/>
      </c>
      <c r="N45" s="482">
        <f>N18*N25/N43</f>
        <v/>
      </c>
      <c r="O45" s="482">
        <f>O18*O25/O43</f>
        <v/>
      </c>
      <c r="P45" s="482">
        <f>P18*P25/P43</f>
        <v/>
      </c>
      <c r="Q45" s="482">
        <f>Q18*Q25/Q43</f>
        <v/>
      </c>
      <c r="R45" s="482">
        <f>R18*R25/R43</f>
        <v/>
      </c>
      <c r="S45" s="482">
        <f>S18*S25/S43</f>
        <v/>
      </c>
      <c r="T45" s="482">
        <f>T18*T25/T43</f>
        <v/>
      </c>
      <c r="U45" s="482">
        <f>U18*U25/U43</f>
        <v/>
      </c>
      <c r="V45" s="482">
        <f>V18*V25/V43</f>
        <v/>
      </c>
      <c r="W45" s="482">
        <f>W18*W25/W43</f>
        <v/>
      </c>
      <c r="X45" s="482">
        <f>X18*X25/X43</f>
        <v/>
      </c>
      <c r="Y45" s="482">
        <f>Y18*Y25/Y43</f>
        <v/>
      </c>
      <c r="Z45" s="482">
        <f>Z18*Z25/Z43</f>
        <v/>
      </c>
      <c r="AA45" s="482">
        <f>AA18*AA25/AA43</f>
        <v/>
      </c>
    </row>
    <row r="46">
      <c r="A46" t="inlineStr">
        <is>
          <t>Hole 6 Note (+11)</t>
        </is>
      </c>
      <c r="C46" s="472" t="inlineStr">
        <is>
          <t>C# 5</t>
        </is>
      </c>
      <c r="D46" s="472" t="inlineStr">
        <is>
          <t>D 5</t>
        </is>
      </c>
      <c r="E46" s="472" t="inlineStr">
        <is>
          <t>D# 5</t>
        </is>
      </c>
      <c r="F46" s="472" t="inlineStr">
        <is>
          <t>E 5</t>
        </is>
      </c>
      <c r="G46" s="472" t="inlineStr">
        <is>
          <t>F 5</t>
        </is>
      </c>
      <c r="H46" s="472" t="inlineStr">
        <is>
          <t>F# 5</t>
        </is>
      </c>
      <c r="I46" s="472" t="inlineStr">
        <is>
          <t>G 5</t>
        </is>
      </c>
      <c r="J46" s="472" t="inlineStr">
        <is>
          <t>G# 5</t>
        </is>
      </c>
      <c r="K46" s="472" t="inlineStr">
        <is>
          <t>A 5</t>
        </is>
      </c>
      <c r="L46" s="472" t="inlineStr">
        <is>
          <t>A# 5</t>
        </is>
      </c>
      <c r="M46" s="472" t="inlineStr">
        <is>
          <t>B 5</t>
        </is>
      </c>
      <c r="N46" s="472" t="inlineStr">
        <is>
          <t>C 6</t>
        </is>
      </c>
      <c r="O46" s="472" t="inlineStr">
        <is>
          <t>C# 6</t>
        </is>
      </c>
      <c r="P46" s="472" t="inlineStr">
        <is>
          <t>D 6</t>
        </is>
      </c>
      <c r="Q46" s="472" t="inlineStr">
        <is>
          <t>D# 6</t>
        </is>
      </c>
      <c r="R46" s="472" t="inlineStr">
        <is>
          <t>E 6</t>
        </is>
      </c>
      <c r="S46" s="472" t="inlineStr">
        <is>
          <t>F 6</t>
        </is>
      </c>
      <c r="T46" s="472" t="inlineStr">
        <is>
          <t>F# 6</t>
        </is>
      </c>
      <c r="U46" s="472" t="inlineStr">
        <is>
          <t>G 6</t>
        </is>
      </c>
      <c r="V46" s="472" t="inlineStr">
        <is>
          <t>G# 6</t>
        </is>
      </c>
      <c r="W46" s="472" t="inlineStr">
        <is>
          <t>A 6</t>
        </is>
      </c>
      <c r="X46" s="472" t="inlineStr">
        <is>
          <t>A# 6</t>
        </is>
      </c>
      <c r="Y46" s="472" t="inlineStr">
        <is>
          <t>B 6</t>
        </is>
      </c>
      <c r="Z46" s="472" t="inlineStr">
        <is>
          <t>C 7</t>
        </is>
      </c>
      <c r="AA46" s="472" t="inlineStr">
        <is>
          <t>C# 7</t>
        </is>
      </c>
    </row>
    <row r="47">
      <c r="A47" t="inlineStr">
        <is>
          <t>Hole 6 Freq</t>
        </is>
      </c>
      <c r="B47" t="inlineStr">
        <is>
          <t>Hz</t>
        </is>
      </c>
      <c r="C47" s="481">
        <f>((2^(1/12))^(C4+11-49))*440</f>
        <v/>
      </c>
      <c r="D47" s="481">
        <f>((2^(1/12))^(D4+11-49))*440</f>
        <v/>
      </c>
      <c r="E47" s="481">
        <f>((2^(1/12))^(E4+11-49))*440</f>
        <v/>
      </c>
      <c r="F47" s="481">
        <f>((2^(1/12))^(F4+11-49))*440</f>
        <v/>
      </c>
      <c r="G47" s="481">
        <f>((2^(1/12))^(G4+11-49))*440</f>
        <v/>
      </c>
      <c r="H47" s="481">
        <f>((2^(1/12))^(H4+11-49))*440</f>
        <v/>
      </c>
      <c r="I47" s="481">
        <f>((2^(1/12))^(I4+11-49))*440</f>
        <v/>
      </c>
      <c r="J47" s="481">
        <f>((2^(1/12))^(J4+11-49))*440</f>
        <v/>
      </c>
      <c r="K47" s="481">
        <f>((2^(1/12))^(K4+11-49))*440</f>
        <v/>
      </c>
      <c r="L47" s="481">
        <f>((2^(1/12))^(L4+11-49))*440</f>
        <v/>
      </c>
      <c r="M47" s="481">
        <f>((2^(1/12))^(M4+11-49))*440</f>
        <v/>
      </c>
      <c r="N47" s="481">
        <f>((2^(1/12))^(N4+11-49))*440</f>
        <v/>
      </c>
      <c r="O47" s="481">
        <f>((2^(1/12))^(O4+11-49))*440</f>
        <v/>
      </c>
      <c r="P47" s="481">
        <f>((2^(1/12))^(P4+11-49))*440</f>
        <v/>
      </c>
      <c r="Q47" s="481">
        <f>((2^(1/12))^(Q4+11-49))*440</f>
        <v/>
      </c>
      <c r="R47" s="481">
        <f>((2^(1/12))^(R4+11-49))*440</f>
        <v/>
      </c>
      <c r="S47" s="481">
        <f>((2^(1/12))^(S4+11-49))*440</f>
        <v/>
      </c>
      <c r="T47" s="481">
        <f>((2^(1/12))^(T4+11-49))*440</f>
        <v/>
      </c>
      <c r="U47" s="481">
        <f>((2^(1/12))^(U4+11-49))*440</f>
        <v/>
      </c>
      <c r="V47" s="481">
        <f>((2^(1/12))^(V4+11-49))*440</f>
        <v/>
      </c>
      <c r="W47" s="481">
        <f>((2^(1/12))^(W4+11-49))*440</f>
        <v/>
      </c>
      <c r="X47" s="481">
        <f>((2^(1/12))^(X4+11-49))*440</f>
        <v/>
      </c>
      <c r="Y47" s="481">
        <f>((2^(1/12))^(Y4+11-49))*440</f>
        <v/>
      </c>
      <c r="Z47" s="481">
        <f>((2^(1/12))^(Z4+11-49))*440</f>
        <v/>
      </c>
      <c r="AA47" s="481">
        <f>((2^(1/12))^(AA4+11-49))*440</f>
        <v/>
      </c>
    </row>
    <row r="48">
      <c r="A48" s="476" t="inlineStr">
        <is>
          <t>Hole 6 Diameter</t>
        </is>
      </c>
      <c r="B48" t="inlineStr">
        <is>
          <t>in</t>
        </is>
      </c>
      <c r="C48" s="483" t="n"/>
      <c r="D48" s="483" t="n"/>
      <c r="E48" s="483" t="n"/>
      <c r="F48" s="483" t="n"/>
      <c r="G48" s="483" t="n"/>
      <c r="H48" s="483" t="n"/>
      <c r="I48" s="483" t="n"/>
      <c r="J48" s="483" t="n"/>
      <c r="K48" s="483" t="n"/>
      <c r="L48" s="483" t="n"/>
      <c r="M48" s="483" t="n"/>
      <c r="N48" s="483" t="n"/>
      <c r="O48" s="483" t="n"/>
      <c r="P48" s="483" t="n"/>
      <c r="Q48" s="483" t="n"/>
      <c r="R48" s="483" t="n"/>
      <c r="S48" s="483" t="n"/>
      <c r="T48" s="483" t="n"/>
      <c r="U48" s="483" t="n"/>
      <c r="V48" s="483" t="n"/>
      <c r="W48" s="483" t="n"/>
      <c r="X48" s="483" t="n"/>
      <c r="Y48" s="483" t="n"/>
      <c r="Z48" s="483" t="n"/>
      <c r="AA48" s="483" t="n"/>
    </row>
    <row r="49">
      <c r="A49" t="inlineStr">
        <is>
          <t>Hole 6 Dist from End</t>
        </is>
      </c>
      <c r="B49" t="inlineStr">
        <is>
          <t>in</t>
        </is>
      </c>
      <c r="C49" s="482">
        <f>C18*C25/C47</f>
        <v/>
      </c>
      <c r="D49" s="482">
        <f>D18*D25/D47</f>
        <v/>
      </c>
      <c r="E49" s="482">
        <f>E18*E25/E47</f>
        <v/>
      </c>
      <c r="F49" s="482">
        <f>F18*F25/F47</f>
        <v/>
      </c>
      <c r="G49" s="482">
        <f>G18*G25/G47</f>
        <v/>
      </c>
      <c r="H49" s="482">
        <f>H18*H25/H47</f>
        <v/>
      </c>
      <c r="I49" s="482">
        <f>I18*I25/I47</f>
        <v/>
      </c>
      <c r="J49" s="482">
        <f>J18*J25/J47</f>
        <v/>
      </c>
      <c r="K49" s="482">
        <f>K18*K25/K47</f>
        <v/>
      </c>
      <c r="L49" s="482">
        <f>L18*L25/L47</f>
        <v/>
      </c>
      <c r="M49" s="482">
        <f>M18*M25/M47</f>
        <v/>
      </c>
      <c r="N49" s="482">
        <f>N18*N25/N47</f>
        <v/>
      </c>
      <c r="O49" s="482">
        <f>O18*O25/O47</f>
        <v/>
      </c>
      <c r="P49" s="482">
        <f>P18*P25/P47</f>
        <v/>
      </c>
      <c r="Q49" s="482">
        <f>Q18*Q25/Q47</f>
        <v/>
      </c>
      <c r="R49" s="482">
        <f>R18*R25/R47</f>
        <v/>
      </c>
      <c r="S49" s="482">
        <f>S18*S25/S47</f>
        <v/>
      </c>
      <c r="T49" s="482">
        <f>T18*T25/T47</f>
        <v/>
      </c>
      <c r="U49" s="482">
        <f>U18*U25/U47</f>
        <v/>
      </c>
      <c r="V49" s="482">
        <f>V18*V25/V47</f>
        <v/>
      </c>
      <c r="W49" s="482">
        <f>W18*W25/W47</f>
        <v/>
      </c>
      <c r="X49" s="482">
        <f>X18*X25/X47</f>
        <v/>
      </c>
      <c r="Y49" s="482">
        <f>Y18*Y25/Y47</f>
        <v/>
      </c>
      <c r="Z49" s="482">
        <f>Z18*Z25/Z47</f>
        <v/>
      </c>
      <c r="AA49" s="482">
        <f>AA18*AA25/AA47</f>
        <v/>
      </c>
    </row>
    <row r="52" ht="18" customHeight="1" s="817">
      <c r="A52" s="802" t="inlineStr">
        <is>
          <t>WOLFRAM CLOUD NOTEBOOK SPEC — IRISH FLUTE</t>
        </is>
      </c>
    </row>
    <row r="53">
      <c r="A53" s="734" t="inlineStr">
        <is>
          <t>6-hole simple-system wooden flute — open-open conical bore, diatonic D major, 25 keys D4–D6.</t>
        </is>
      </c>
    </row>
    <row r="55">
      <c r="A55" s="609" t="inlineStr">
        <is>
          <t>§1 — Origin &amp; Etymology</t>
        </is>
      </c>
    </row>
    <row r="56">
      <c r="A56" t="inlineStr">
        <is>
          <t>Roots: 19th-c. simple-system flute (pre-Boehm), e.g. Pratten/Rudall–Rose/Nicholson designs. Adopted by Irish traditional musicians as cheaper used flutes flooded the market after orchestras switched to Boehm system (~1870 onward).</t>
        </is>
      </c>
    </row>
    <row r="57">
      <c r="A57" t="inlineStr">
        <is>
          <t>Distinct from concert flute: keyless or 4–8 keys, conical bore (not cylindrical), wood (blackwood, boxwood, cocus). Nasal/woody timbre well-suited to dance music.</t>
        </is>
      </c>
    </row>
    <row r="58">
      <c r="A58" t="inlineStr">
        <is>
          <t>Wolfram items: GeoGraphics over Ireland + UK; TimelinePlot[{1832,1870,1970s}→{Boehm flute, simple-system displaced, Irish trad revival}].</t>
        </is>
      </c>
    </row>
    <row r="60">
      <c r="A60" s="609" t="inlineStr">
        <is>
          <t>§2 — Physics</t>
        </is>
      </c>
    </row>
    <row r="61">
      <c r="A61" t="inlineStr">
        <is>
          <t>Open-open with conical bore: f ≈ c/(2 L_eff). Conical taper boosts higher harmonics — supports octave overblow well.</t>
        </is>
      </c>
    </row>
    <row r="62">
      <c r="A62" t="inlineStr">
        <is>
          <t>End correction ΔL ≈ 0.6·r at each open end. Hole positioning: dist = L_acoustic·(f_fund / f_hole).</t>
        </is>
      </c>
    </row>
    <row r="63">
      <c r="A63" t="inlineStr">
        <is>
          <t>Wolfram functions: NDSolve Webster horn for conical bore; Periodogram of recorded notes; FindPeaks for octave-key purity.</t>
        </is>
      </c>
    </row>
    <row r="65">
      <c r="A65" s="609" t="inlineStr">
        <is>
          <t>§3 — Geometry &amp; Materials</t>
        </is>
      </c>
    </row>
    <row r="66">
      <c r="A66" t="inlineStr">
        <is>
          <t>Body: typically 4 sections (head + 3 body) or 1-piece. Bore tapers from ~19 mm at head to ~13 mm at foot. Length D4 ≈ 23".</t>
        </is>
      </c>
    </row>
    <row r="67">
      <c r="A67" t="inlineStr">
        <is>
          <t>Wood: African blackwood (mpingo) gold standard; cocus, boxwood, polymer. Density and damping affect timbre, weakly affect pitch.</t>
        </is>
      </c>
    </row>
    <row r="68">
      <c r="A68" t="inlineStr">
        <is>
          <t>Wolfram items: Manipulate sliders for bore taper, hole sizes, wall thickness; ParametricPlot3D bore as truncated cone.</t>
        </is>
      </c>
    </row>
    <row r="70">
      <c r="A70" s="609" t="inlineStr">
        <is>
          <t>§4 — Animations</t>
        </is>
      </c>
    </row>
    <row r="71">
      <c r="A71" t="inlineStr">
        <is>
          <t>Animate fingering charts: Graphics with hole pattern overlaid on body, cycle through D-major scale showing closed/open holes.</t>
        </is>
      </c>
    </row>
    <row r="72">
      <c r="A72" t="inlineStr">
        <is>
          <t>Standing-wave Animate at fundamental + first overblown octave.</t>
        </is>
      </c>
    </row>
    <row r="74">
      <c r="A74" s="609" t="inlineStr">
        <is>
          <t>§5 — Executable Cells</t>
        </is>
      </c>
    </row>
    <row r="75">
      <c r="A75" t="inlineStr">
        <is>
          <t>lFlute[f_, bore_]:=343/(2 f) - 0.6 (bore/2)</t>
        </is>
      </c>
    </row>
    <row r="76">
      <c r="A76" t="inlineStr">
        <is>
          <t>holeDist[fFund_, fHole_, L_]:= L (fFund / fHole)</t>
        </is>
      </c>
    </row>
    <row r="77">
      <c r="A77" t="inlineStr">
        <is>
          <t>centsErr[measured_, target_]:=1200 Log2[measured/target]</t>
        </is>
      </c>
    </row>
    <row r="79">
      <c r="A79" s="609" t="inlineStr">
        <is>
          <t>§6 — Wolfram Functions Cheat Sheet</t>
        </is>
      </c>
    </row>
    <row r="80">
      <c r="A80" t="inlineStr">
        <is>
          <t>Manipulate, Animate, NDSolve, Periodogram, FindPeaks, NonlinearModelFit, SemanticImport, GeoGraphics, TimelinePlot, CloudDeploy, FormFunction, APIFunction, Export["CDF"].</t>
        </is>
      </c>
    </row>
    <row r="83" ht="18" customHeight="1" s="817">
      <c r="A83" s="807" t="inlineStr">
        <is>
          <t>WOLFRAM EXPLORATIONS — IRISH FLUTE</t>
        </is>
      </c>
    </row>
    <row r="84">
      <c r="A84" s="734" t="inlineStr">
        <is>
          <t>Curated from the wolfram-notebooks-roadmap brainstorm — pick a row, file an issue, build the notebook.</t>
        </is>
      </c>
    </row>
    <row r="86">
      <c r="A86" s="808" t="inlineStr">
        <is>
          <t>Roadmap-inspired notebook ideas tailored to this sheet:</t>
        </is>
      </c>
    </row>
    <row r="87">
      <c r="A87" t="inlineStr">
        <is>
          <t xml:space="preserve">  • Bore Tone-Color Synthesizer — Impedance-driven harmonic series with wall-reflection coefficients per wood; compare ebony vs blackwood vs cocus vs box.</t>
        </is>
      </c>
    </row>
    <row r="88">
      <c r="A88" t="inlineStr">
        <is>
          <t xml:space="preserve">  • Cylindrical-vs-Conical Bore Comparison — Pratten (cylindrical head) vs Rudall-Carte (conical head); predict timbre difference at same fundamental.</t>
        </is>
      </c>
    </row>
    <row r="89">
      <c r="A89" t="inlineStr">
        <is>
          <t xml:space="preserve">  • Embouchure-Hole Sensitivity — Sweep undercutting angle + hole area; quantify dynamic range + breath-pressure response.</t>
        </is>
      </c>
    </row>
    <row r="90">
      <c r="A90" t="inlineStr">
        <is>
          <t xml:space="preserve">  • Session-Tuning Atlas (D vs Eb) — Multi-key library; show why most session players use D and why some Cape Breton circles prefer C.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2026-05-01T02:02:13Z</dcterms:created>
  <dcterms:modified xmlns:dcterms="http://purl.org/dc/terms/" xmlns:xsi="http://www.w3.org/2001/XMLSchema-instance" xsi:type="dcterms:W3CDTF">2026-05-02T18:57:12Z</dcterms:modified>
  <cp:lastModifiedBy>Tony Koop</cp:lastModifiedBy>
</cp:coreProperties>
</file>