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57840" windowHeight="31920" tabRatio="600" firstSheet="41" autoFilterDateGrouping="1"/>
  </bookViews>
  <sheets>
    <sheet xmlns:r="http://schemas.openxmlformats.org/officeDocument/2006/relationships" name="Xiao Family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22">
    <numFmt numFmtId="164" formatCode="0.0"/>
    <numFmt numFmtId="165" formatCode="0.000"/>
    <numFmt numFmtId="166" formatCode="#,##0.000"/>
    <numFmt numFmtId="167" formatCode="0.0000"/>
    <numFmt numFmtId="168" formatCode="&quot;$&quot;#,##0.00"/>
    <numFmt numFmtId="169" formatCode="m/d"/>
    <numFmt numFmtId="170" formatCode="m/d/yy"/>
    <numFmt numFmtId="171" formatCode="#\ ##/##"/>
    <numFmt numFmtId="172" formatCode="#\ ###/###"/>
    <numFmt numFmtId="173" formatCode="0.000000"/>
    <numFmt numFmtId="174" formatCode="\+0.000;\-0.000;0.000"/>
    <numFmt numFmtId="175" formatCode="\+0.0%;\-0.0%;0.0%"/>
    <numFmt numFmtId="176" formatCode="\+0.0;\-0.0;&quot;0.0&quot;"/>
    <numFmt numFmtId="177" formatCode="\+0.00;\-0.00;&quot;0.00&quot;"/>
    <numFmt numFmtId="178" formatCode="0.00000"/>
    <numFmt numFmtId="179" formatCode="0.0%"/>
    <numFmt numFmtId="180" formatCode="#,##0.0"/>
    <numFmt numFmtId="181" formatCode="0.0&quot;%&quot;"/>
    <numFmt numFmtId="182" formatCode="0.0&quot;°&quot;"/>
    <numFmt numFmtId="183" formatCode="0.00&quot;°&quot;"/>
    <numFmt numFmtId="184" formatCode="0.000&quot;&quot;"/>
    <numFmt numFmtId="185" formatCode="0.0&quot;&quot;"/>
  </numFmts>
  <fonts count="90">
    <font>
      <name val="Arial"/>
      <color rgb="FF000000"/>
      <sz val="10"/>
    </font>
    <font>
      <name val="Arial"/>
      <b val="1"/>
      <sz val="10"/>
    </font>
    <font>
      <name val="Arial"/>
      <sz val="10"/>
    </font>
    <font>
      <name val="Arial"/>
      <sz val="10"/>
    </font>
    <font>
      <name val="Arial"/>
      <sz val="10"/>
    </font>
    <font>
      <name val="Arial"/>
      <color rgb="FF1155CC"/>
      <sz val="10"/>
      <u val="single"/>
    </font>
    <font>
      <name val="Arial"/>
      <color rgb="FF0000FF"/>
      <sz val="10"/>
      <u val="single"/>
    </font>
    <font>
      <name val="Arial"/>
      <b val="1"/>
      <sz val="10"/>
    </font>
    <font>
      <name val="Inconsolata"/>
      <sz val="10"/>
    </font>
    <font>
      <name val="Arial"/>
      <b val="1"/>
      <color rgb="FFFFFFFF"/>
      <sz val="10"/>
    </font>
    <font>
      <name val="Arial"/>
      <color rgb="FFFFFFFF"/>
      <sz val="10"/>
    </font>
    <font>
      <name val="Arial"/>
      <b val="1"/>
      <color rgb="FF000000"/>
      <sz val="10"/>
    </font>
    <font>
      <name val="Arial"/>
      <b val="1"/>
      <color rgb="FF000000"/>
      <sz val="14"/>
    </font>
    <font>
      <name val="Arial"/>
      <color rgb="FFC0C0C0"/>
      <sz val="10"/>
    </font>
    <font>
      <name val="Arial"/>
      <i val="1"/>
      <color rgb="FFC0C0C0"/>
      <sz val="10"/>
    </font>
    <font>
      <name val="Arial"/>
      <color rgb="FF969696"/>
      <sz val="10"/>
    </font>
    <font>
      <name val="Arial"/>
      <b val="1"/>
      <color rgb="FF969696"/>
      <sz val="10"/>
    </font>
    <font>
      <name val="Arial"/>
      <b val="1"/>
      <color rgb="FF993366"/>
      <sz val="10"/>
    </font>
    <font>
      <name val="Arial"/>
      <color rgb="FF993366"/>
      <sz val="10"/>
    </font>
    <font>
      <name val="Arial"/>
      <color rgb="FF000000"/>
      <sz val="10"/>
    </font>
    <font>
      <name val="Arial"/>
      <color rgb="FF0000FF"/>
      <sz val="10"/>
    </font>
    <font>
      <name val="Arial"/>
      <b val="1"/>
      <color rgb="FF0000FF"/>
      <sz val="10"/>
    </font>
    <font>
      <name val="Arial"/>
      <color rgb="FF666666"/>
      <sz val="10"/>
    </font>
    <font>
      <name val="Arial"/>
      <i val="1"/>
      <color rgb="FF666666"/>
      <sz val="10"/>
    </font>
    <font>
      <name val="Arial"/>
      <b val="1"/>
      <color rgb="FFFFFFFF"/>
      <sz val="12"/>
    </font>
    <font>
      <name val="Arial"/>
      <b val="1"/>
      <color rgb="FF000000"/>
      <sz val="11"/>
    </font>
    <font>
      <name val="Arial"/>
      <i val="1"/>
      <color rgb="FF666666"/>
      <sz val="9"/>
    </font>
    <font>
      <name val="Arial"/>
      <color rgb="FF006400"/>
      <sz val="10"/>
    </font>
    <font>
      <name val="Arial"/>
      <b val="1"/>
      <color rgb="FF006400"/>
      <sz val="10"/>
    </font>
    <font>
      <name val="Arial"/>
      <color rgb="FFCC0000"/>
      <sz val="10"/>
    </font>
    <font>
      <name val="Arial"/>
      <color rgb="FF333333"/>
      <sz val="9"/>
    </font>
    <font>
      <name val="Arial"/>
      <b val="1"/>
      <color rgb="FF1F4E79"/>
      <sz val="14"/>
    </font>
    <font>
      <name val="Arial"/>
      <color rgb="FF1F4E79"/>
      <sz val="10"/>
    </font>
    <font>
      <name val="Arial"/>
      <b val="1"/>
      <color rgb="FF1F4E79"/>
      <sz val="12"/>
    </font>
    <font>
      <name val="Arial"/>
      <b val="1"/>
      <color rgb="FF1F4E79"/>
      <sz val="10"/>
    </font>
    <font>
      <name val="Arial"/>
      <b val="1"/>
      <color rgb="FF000000"/>
      <sz val="12"/>
    </font>
    <font>
      <name val="Arial"/>
      <b val="1"/>
      <i val="1"/>
      <color rgb="FF666666"/>
      <sz val="10"/>
    </font>
    <font>
      <name val="Arial"/>
      <color rgb="FF999999"/>
      <sz val="10"/>
    </font>
    <font>
      <name val="Arial"/>
      <i val="1"/>
      <color rgb="FF999999"/>
      <sz val="9"/>
    </font>
    <font>
      <name val="Arial"/>
      <color rgb="FF2E75B6"/>
      <sz val="10"/>
    </font>
    <font>
      <name val="Arial"/>
      <b val="1"/>
      <color rgb="FF2E75B6"/>
      <sz val="10"/>
    </font>
    <font>
      <name val="Arial"/>
      <color rgb="FF5B9BD5"/>
      <sz val="10"/>
    </font>
    <font>
      <name val="Arial"/>
      <b val="1"/>
      <color rgb="FF5B9BD5"/>
      <sz val="10"/>
    </font>
    <font>
      <name val="Arial"/>
      <color rgb="FF9DC3E6"/>
      <sz val="10"/>
    </font>
    <font>
      <name val="Arial"/>
      <b val="1"/>
      <color rgb="FF9DC3E6"/>
      <sz val="10"/>
    </font>
    <font>
      <name val="Arial"/>
      <b val="1"/>
      <i val="1"/>
      <color rgb="FF1F4E79"/>
      <sz val="9"/>
    </font>
    <font>
      <name val="Arial"/>
      <i val="1"/>
      <color rgb="FF000000"/>
      <sz val="10"/>
    </font>
    <font>
      <name val="Arial"/>
      <color rgb="FF000000"/>
      <sz val="9"/>
    </font>
    <font>
      <name val="Arial"/>
      <b val="1"/>
      <color rgb="FFCC4125"/>
      <sz val="10"/>
    </font>
    <font>
      <name val="Arial"/>
      <b val="1"/>
      <i val="1"/>
      <color rgb="FF999999"/>
      <sz val="9"/>
    </font>
    <font>
      <name val="Arial"/>
      <b val="1"/>
      <color rgb="FF990000"/>
      <sz val="10"/>
    </font>
    <font>
      <name val="Arial"/>
      <b val="1"/>
      <color rgb="FF000000"/>
      <sz val="9"/>
    </font>
    <font>
      <name val="Arial"/>
      <b val="1"/>
      <color rgb="FFCC0000"/>
      <sz val="10"/>
    </font>
    <font>
      <name val="Arial"/>
      <i val="1"/>
      <color rgb="FF999999"/>
      <sz val="10"/>
    </font>
    <font>
      <name val="Arial"/>
      <color rgb="FF0000CC"/>
      <sz val="10"/>
    </font>
    <font>
      <name val="Arial"/>
      <b val="1"/>
      <color rgb="FF0000CC"/>
      <sz val="10"/>
    </font>
    <font>
      <name val="Arial"/>
      <i val="1"/>
      <color rgb="FF0000FF"/>
      <sz val="9"/>
    </font>
    <font>
      <name val="Tahoma"/>
      <charset val="1"/>
      <color indexed="81"/>
      <sz val="9"/>
    </font>
    <font>
      <name val="Tahoma"/>
      <charset val="1"/>
      <b val="1"/>
      <color indexed="81"/>
      <sz val="9"/>
    </font>
    <font>
      <name val="Arial"/>
      <b val="1"/>
      <color rgb="FF999999"/>
      <sz val="9"/>
    </font>
    <font>
      <name val="Arial"/>
      <b val="1"/>
      <color rgb="FFCC0000"/>
      <sz val="9"/>
    </font>
    <font>
      <name val="Arial"/>
      <color rgb="FFCC0000"/>
      <sz val="9"/>
    </font>
    <font>
      <name val="Arial"/>
      <b val="1"/>
      <i val="1"/>
      <color rgb="FF666666"/>
      <sz val="9"/>
    </font>
    <font>
      <name val="Arial"/>
      <b val="1"/>
      <color rgb="FF000000"/>
      <sz val="16"/>
    </font>
    <font>
      <name val="Arial"/>
      <color rgb="FF555555"/>
      <sz val="10"/>
    </font>
    <font>
      <name val="Arial"/>
      <i val="1"/>
      <color rgb="FF555555"/>
      <sz val="10"/>
    </font>
    <font>
      <name val="Arial"/>
      <b val="1"/>
      <color rgb="FFFFFFFF"/>
      <sz val="11"/>
    </font>
    <font>
      <name val="Arial"/>
      <color rgb="FF008000"/>
      <sz val="10"/>
    </font>
    <font>
      <name val="Arial"/>
      <color rgb="FFFF0000"/>
      <sz val="10"/>
    </font>
    <font>
      <name val="Arial"/>
      <b val="1"/>
      <color rgb="FFFF0000"/>
      <sz val="10"/>
    </font>
    <font>
      <name val="Arial"/>
      <b val="1"/>
      <color rgb="FF555555"/>
      <sz val="10"/>
    </font>
    <font>
      <name val="Arial"/>
      <b val="1"/>
      <i val="1"/>
      <color rgb="FF555555"/>
      <sz val="10"/>
    </font>
    <font>
      <name val="Arial"/>
      <i val="1"/>
      <color rgb="FFFF0000"/>
      <sz val="10"/>
    </font>
    <font>
      <name val="Arial"/>
      <color rgb="FFFF8C00"/>
      <sz val="10"/>
    </font>
    <font>
      <name val="Arial"/>
      <i val="1"/>
      <color rgb="FF888888"/>
      <sz val="9"/>
    </font>
    <font>
      <name val="Arial"/>
      <b val="1"/>
      <color rgb="FF333333"/>
      <sz val="10"/>
    </font>
    <font>
      <name val="Arial"/>
      <b val="1"/>
      <color rgb="FF006600"/>
      <sz val="10"/>
    </font>
    <font>
      <name val="Arial"/>
      <b val="1"/>
      <i val="1"/>
      <color rgb="FFFFFFFF"/>
      <sz val="11"/>
    </font>
    <font>
      <name val="Arial"/>
      <i val="1"/>
      <color rgb="FF008000"/>
      <sz val="10"/>
    </font>
    <font>
      <name val="Arial"/>
      <b val="1"/>
      <i val="1"/>
      <color rgb="FF008000"/>
      <sz val="10"/>
    </font>
    <font>
      <name val="Arial"/>
      <i val="1"/>
      <color rgb="FF7030A0"/>
      <sz val="10"/>
    </font>
    <font>
      <name val="Arial"/>
      <i val="1"/>
      <color rgb="FF548235"/>
      <sz val="10"/>
    </font>
    <font>
      <name val="Consolas"/>
      <color rgb="FF000000"/>
      <sz val="9"/>
    </font>
    <font>
      <name val="Consolas"/>
      <i val="1"/>
      <color rgb="FF4472C4"/>
      <sz val="9"/>
    </font>
    <font>
      <name val="Consolas"/>
      <b val="1"/>
      <color rgb="FFFFFFFF"/>
      <sz val="11"/>
    </font>
    <font>
      <name val="Arial"/>
      <b val="1"/>
      <color rgb="FFFFFFFF"/>
      <sz val="14"/>
    </font>
    <font>
      <name val="Arial"/>
      <i val="1"/>
      <color rgb="FF5C2D91"/>
      <sz val="10"/>
    </font>
    <font>
      <name val="Arial"/>
      <b val="1"/>
      <i val="1"/>
      <color rgb="FF5C2D91"/>
      <sz val="10"/>
    </font>
    <font>
      <name val="Arial"/>
      <b val="1"/>
      <i val="1"/>
      <color rgb="FFFFFFFF"/>
      <sz val="14"/>
    </font>
    <font>
      <name val="Arial"/>
      <family val="2"/>
      <color rgb="FF000000"/>
      <sz val="12"/>
    </font>
  </fonts>
  <fills count="90">
    <fill>
      <patternFill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rgb="FFD5A6BD"/>
        <bgColor rgb="FFD5A6BD"/>
      </patternFill>
    </fill>
    <fill>
      <patternFill patternType="solid">
        <fgColor rgb="FF93C47D"/>
        <bgColor rgb="FF93C47D"/>
      </patternFill>
    </fill>
    <fill>
      <patternFill patternType="solid">
        <fgColor rgb="FFC0C0C0"/>
        <bgColor rgb="FFC0C0C0"/>
      </patternFill>
    </fill>
    <fill>
      <patternFill patternType="solid">
        <fgColor rgb="FFFFD966"/>
        <bgColor rgb="FFFFD966"/>
      </patternFill>
    </fill>
    <fill>
      <patternFill patternType="solid">
        <fgColor rgb="FFCC99FF"/>
        <bgColor rgb="FFCC99FF"/>
      </patternFill>
    </fill>
    <fill>
      <patternFill patternType="solid">
        <fgColor rgb="FFF6B26B"/>
        <bgColor rgb="FFF6B26B"/>
      </patternFill>
    </fill>
    <fill>
      <patternFill patternType="solid">
        <fgColor rgb="FFCCFFFF"/>
        <bgColor rgb="FFCCFFFF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rgb="FF6AA84F"/>
        <bgColor rgb="FF6AA84F"/>
      </patternFill>
    </fill>
    <fill>
      <patternFill patternType="solid">
        <fgColor rgb="FFFCF305"/>
        <bgColor rgb="FFFCF305"/>
      </patternFill>
    </fill>
    <fill>
      <patternFill patternType="solid">
        <fgColor rgb="FFC9DAF8"/>
        <bgColor rgb="FFC9DAF8"/>
      </patternFill>
    </fill>
    <fill>
      <patternFill patternType="solid">
        <fgColor rgb="FFC27BA0"/>
        <bgColor rgb="FFC27BA0"/>
      </patternFill>
    </fill>
    <fill>
      <patternFill patternType="solid">
        <fgColor rgb="FFA64D79"/>
        <bgColor rgb="FFA64D79"/>
      </patternFill>
    </fill>
    <fill>
      <patternFill patternType="solid">
        <fgColor rgb="FF38761D"/>
        <bgColor rgb="FF38761D"/>
      </patternFill>
    </fill>
    <fill>
      <patternFill patternType="solid">
        <fgColor rgb="FF00FF00"/>
        <bgColor rgb="FF00FF00"/>
      </patternFill>
    </fill>
    <fill>
      <patternFill patternType="solid">
        <fgColor rgb="FF4A86E8"/>
        <bgColor rgb="FF4A86E8"/>
      </patternFill>
    </fill>
    <fill>
      <patternFill patternType="solid">
        <fgColor rgb="FFBF9000"/>
        <bgColor rgb="FFBF9000"/>
      </patternFill>
    </fill>
    <fill>
      <patternFill patternType="solid">
        <fgColor rgb="FFFFFF00"/>
        <bgColor rgb="FFFFFF00"/>
      </patternFill>
    </fill>
    <fill>
      <patternFill patternType="solid">
        <fgColor rgb="FF1FB714"/>
        <bgColor rgb="FF1FB714"/>
      </patternFill>
    </fill>
    <fill>
      <patternFill patternType="solid">
        <fgColor rgb="FFFF0000"/>
        <bgColor rgb="FFFF0000"/>
      </patternFill>
    </fill>
    <fill>
      <patternFill patternType="solid">
        <fgColor rgb="FFFF00FF"/>
        <bgColor rgb="FFFF00FF"/>
      </patternFill>
    </fill>
    <fill>
      <patternFill patternType="solid">
        <fgColor rgb="FF76A5AF"/>
        <bgColor rgb="FF76A5AF"/>
      </patternFill>
    </fill>
    <fill>
      <patternFill patternType="solid">
        <fgColor rgb="FF6D9EEB"/>
        <bgColor rgb="FF6D9EEB"/>
      </patternFill>
    </fill>
    <fill>
      <patternFill patternType="solid">
        <fgColor rgb="FFCC4125"/>
        <bgColor rgb="FFCC4125"/>
      </patternFill>
    </fill>
    <fill>
      <patternFill patternType="solid">
        <fgColor rgb="FFE06666"/>
        <bgColor rgb="FFE06666"/>
      </patternFill>
    </fill>
    <fill>
      <patternFill patternType="solid">
        <fgColor rgb="FFD9EAD3"/>
        <bgColor rgb="FFD9EAD3"/>
      </patternFill>
    </fill>
    <fill>
      <patternFill patternType="solid">
        <fgColor rgb="FFFFCC99"/>
        <bgColor rgb="FFFFCC99"/>
      </patternFill>
    </fill>
    <fill>
      <patternFill patternType="solid">
        <fgColor rgb="FF000090"/>
        <bgColor rgb="FF000090"/>
      </patternFill>
    </fill>
    <fill>
      <patternFill patternType="solid">
        <fgColor rgb="FF00CCFF"/>
        <bgColor rgb="FF00CCFF"/>
      </patternFill>
    </fill>
    <fill>
      <patternFill patternType="solid">
        <fgColor rgb="FFFFFF99"/>
        <bgColor rgb="FFFFFF99"/>
      </patternFill>
    </fill>
    <fill>
      <patternFill patternType="solid">
        <fgColor rgb="FFDD0806"/>
        <bgColor rgb="FFDD0806"/>
      </patternFill>
    </fill>
    <fill>
      <patternFill patternType="solid">
        <fgColor rgb="FF4600A5"/>
        <bgColor rgb="FF4600A5"/>
      </patternFill>
    </fill>
    <fill>
      <patternFill patternType="solid">
        <fgColor rgb="FF99CCFF"/>
        <bgColor rgb="FF99CCFF"/>
      </patternFill>
    </fill>
    <fill>
      <patternFill patternType="solid">
        <fgColor rgb="FF00ABEA"/>
        <bgColor rgb="FF00ABEA"/>
      </patternFill>
    </fill>
    <fill>
      <patternFill patternType="solid">
        <fgColor rgb="FF0000D4"/>
        <bgColor rgb="FF0000D4"/>
      </patternFill>
    </fill>
    <fill>
      <patternFill patternType="solid">
        <fgColor rgb="FF4A86E8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3C78D8"/>
        <bgColor rgb="FF3C78D8"/>
      </patternFill>
    </fill>
    <fill>
      <patternFill patternType="solid">
        <fgColor rgb="FF1C458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4F0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D5A6BD"/>
        <bgColor indexed="64"/>
      </patternFill>
    </fill>
    <fill>
      <patternFill patternType="solid">
        <fgColor rgb="FFD9D2E9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8D5E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5E8D4"/>
        <bgColor indexed="64"/>
      </patternFill>
    </fill>
    <fill>
      <patternFill patternType="solid">
        <fgColor rgb="FFE8F5E9"/>
        <bgColor indexed="64"/>
      </patternFill>
    </fill>
    <fill>
      <patternFill patternType="solid">
        <fgColor rgb="FFE3F2FD"/>
        <bgColor indexed="64"/>
      </patternFill>
    </fill>
    <fill>
      <patternFill patternType="solid">
        <fgColor rgb="FFE8D5E8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6B8A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C55A1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2F5496"/>
        <bgColor indexed="64"/>
      </patternFill>
    </fill>
    <fill>
      <patternFill patternType="solid">
        <fgColor rgb="FF555555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2D0F0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rgb="FFE6D8C3"/>
        <bgColor indexed="64"/>
      </patternFill>
    </fill>
    <fill>
      <patternFill patternType="solid">
        <fgColor rgb="FF8B4513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1F3A5F"/>
        <bgColor indexed="64"/>
      </patternFill>
    </fill>
    <fill>
      <patternFill patternType="solid">
        <fgColor rgb="FF5C2D91"/>
        <bgColor indexed="64"/>
      </patternFill>
    </fill>
    <fill>
      <patternFill patternType="solid">
        <fgColor rgb="FFE5D6F2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rgb="FFAAAAAA"/>
      </right>
      <top/>
      <bottom/>
      <diagonal/>
    </border>
  </borders>
  <cellStyleXfs count="2">
    <xf numFmtId="0" fontId="19" fillId="0" borderId="26"/>
    <xf numFmtId="0" fontId="19" fillId="0" borderId="26"/>
  </cellStyleXfs>
  <cellXfs count="850">
    <xf numFmtId="0" fontId="0" fillId="0" borderId="0" pivotButton="0" quotePrefix="0" xfId="0"/>
    <xf numFmtId="0" fontId="1" fillId="2" borderId="1" pivotButton="0" quotePrefix="0" xfId="0"/>
    <xf numFmtId="0" fontId="1" fillId="2" borderId="2" pivotButton="0" quotePrefix="0" xfId="0"/>
    <xf numFmtId="0" fontId="1" fillId="3" borderId="3" pivotButton="0" quotePrefix="0" xfId="0"/>
    <xf numFmtId="0" fontId="1" fillId="4" borderId="4" applyAlignment="1" pivotButton="0" quotePrefix="0" xfId="0">
      <alignment horizontal="left"/>
    </xf>
    <xf numFmtId="0" fontId="1" fillId="5" borderId="4" applyAlignment="1" pivotButton="0" quotePrefix="0" xfId="0">
      <alignment horizontal="left"/>
    </xf>
    <xf numFmtId="0" fontId="1" fillId="6" borderId="4" applyAlignment="1" pivotButton="0" quotePrefix="0" xfId="0">
      <alignment horizontal="left"/>
    </xf>
    <xf numFmtId="0" fontId="1" fillId="7" borderId="4" applyAlignment="1" pivotButton="0" quotePrefix="0" xfId="0">
      <alignment horizontal="left"/>
    </xf>
    <xf numFmtId="0" fontId="1" fillId="8" borderId="4" applyAlignment="1" pivotButton="0" quotePrefix="0" xfId="0">
      <alignment horizontal="left"/>
    </xf>
    <xf numFmtId="0" fontId="1" fillId="9" borderId="4" applyAlignment="1" pivotButton="0" quotePrefix="0" xfId="0">
      <alignment horizontal="left"/>
    </xf>
    <xf numFmtId="0" fontId="1" fillId="10" borderId="4" applyAlignment="1" pivotButton="0" quotePrefix="0" xfId="0">
      <alignment horizontal="left"/>
    </xf>
    <xf numFmtId="0" fontId="1" fillId="11" borderId="4" applyAlignment="1" pivotButton="0" quotePrefix="0" xfId="0">
      <alignment horizontal="left"/>
    </xf>
    <xf numFmtId="0" fontId="1" fillId="11" borderId="5" applyAlignment="1" pivotButton="0" quotePrefix="0" xfId="0">
      <alignment horizontal="left"/>
    </xf>
    <xf numFmtId="0" fontId="1" fillId="3" borderId="0" applyAlignment="1" pivotButton="0" quotePrefix="0" xfId="0">
      <alignment horizontal="left"/>
    </xf>
    <xf numFmtId="0" fontId="2" fillId="2" borderId="2" applyAlignment="1" pivotButton="0" quotePrefix="0" xfId="0">
      <alignment horizontal="center" wrapText="1"/>
    </xf>
    <xf numFmtId="0" fontId="2" fillId="3" borderId="6" pivotButton="0" quotePrefix="0" xfId="0"/>
    <xf numFmtId="0" fontId="3" fillId="3" borderId="0" applyAlignment="1" pivotButton="0" quotePrefix="0" xfId="0">
      <alignment horizontal="center" wrapText="1"/>
    </xf>
    <xf numFmtId="0" fontId="3" fillId="3" borderId="0" applyAlignment="1" pivotButton="0" quotePrefix="0" xfId="0">
      <alignment horizontal="left"/>
    </xf>
    <xf numFmtId="0" fontId="3" fillId="3" borderId="7" applyAlignment="1" pivotButton="0" quotePrefix="0" xfId="0">
      <alignment horizontal="left"/>
    </xf>
    <xf numFmtId="2" fontId="2" fillId="2" borderId="2" pivotButton="0" quotePrefix="0" xfId="0"/>
    <xf numFmtId="164" fontId="2" fillId="3" borderId="6" pivotButton="0" quotePrefix="0" xfId="0"/>
    <xf numFmtId="164" fontId="3" fillId="3" borderId="0" applyAlignment="1" pivotButton="0" quotePrefix="0" xfId="0">
      <alignment horizontal="left"/>
    </xf>
    <xf numFmtId="164" fontId="3" fillId="3" borderId="7" applyAlignment="1" pivotButton="0" quotePrefix="0" xfId="0">
      <alignment horizontal="left"/>
    </xf>
    <xf numFmtId="164" fontId="2" fillId="3" borderId="0" applyAlignment="1" pivotButton="0" quotePrefix="0" xfId="0">
      <alignment horizontal="left"/>
    </xf>
    <xf numFmtId="0" fontId="2" fillId="12" borderId="6" pivotButton="0" quotePrefix="0" xfId="0"/>
    <xf numFmtId="0" fontId="3" fillId="12" borderId="0" applyAlignment="1" pivotButton="0" quotePrefix="0" xfId="0">
      <alignment horizontal="left"/>
    </xf>
    <xf numFmtId="0" fontId="3" fillId="12" borderId="7" applyAlignment="1" pivotButton="0" quotePrefix="0" xfId="0">
      <alignment horizontal="left"/>
    </xf>
    <xf numFmtId="164" fontId="2" fillId="12" borderId="6" pivotButton="0" quotePrefix="0" xfId="0"/>
    <xf numFmtId="164" fontId="3" fillId="12" borderId="0" applyAlignment="1" pivotButton="0" quotePrefix="0" xfId="0">
      <alignment horizontal="left"/>
    </xf>
    <xf numFmtId="164" fontId="3" fillId="12" borderId="7" applyAlignment="1" pivotButton="0" quotePrefix="0" xfId="0">
      <alignment horizontal="left"/>
    </xf>
    <xf numFmtId="0" fontId="2" fillId="13" borderId="6" pivotButton="0" quotePrefix="0" xfId="0"/>
    <xf numFmtId="0" fontId="3" fillId="13" borderId="0" applyAlignment="1" pivotButton="0" quotePrefix="0" xfId="0">
      <alignment horizontal="left"/>
    </xf>
    <xf numFmtId="0" fontId="3" fillId="13" borderId="7" applyAlignment="1" pivotButton="0" quotePrefix="0" xfId="0">
      <alignment horizontal="left"/>
    </xf>
    <xf numFmtId="164" fontId="2" fillId="13" borderId="6" pivotButton="0" quotePrefix="0" xfId="0"/>
    <xf numFmtId="164" fontId="3" fillId="13" borderId="0" applyAlignment="1" pivotButton="0" quotePrefix="0" xfId="0">
      <alignment horizontal="left"/>
    </xf>
    <xf numFmtId="164" fontId="3" fillId="13" borderId="7" applyAlignment="1" pivotButton="0" quotePrefix="0" xfId="0">
      <alignment horizontal="left"/>
    </xf>
    <xf numFmtId="0" fontId="2" fillId="14" borderId="6" pivotButton="0" quotePrefix="0" xfId="0"/>
    <xf numFmtId="0" fontId="3" fillId="14" borderId="0" applyAlignment="1" pivotButton="0" quotePrefix="0" xfId="0">
      <alignment horizontal="left"/>
    </xf>
    <xf numFmtId="0" fontId="3" fillId="14" borderId="7" applyAlignment="1" pivotButton="0" quotePrefix="0" xfId="0">
      <alignment horizontal="left"/>
    </xf>
    <xf numFmtId="164" fontId="2" fillId="14" borderId="6" pivotButton="0" quotePrefix="0" xfId="0"/>
    <xf numFmtId="164" fontId="3" fillId="14" borderId="0" applyAlignment="1" pivotButton="0" quotePrefix="0" xfId="0">
      <alignment horizontal="left"/>
    </xf>
    <xf numFmtId="164" fontId="3" fillId="14" borderId="7" applyAlignment="1" pivotButton="0" quotePrefix="0" xfId="0">
      <alignment horizontal="left"/>
    </xf>
    <xf numFmtId="0" fontId="2" fillId="15" borderId="6" pivotButton="0" quotePrefix="0" xfId="0"/>
    <xf numFmtId="0" fontId="3" fillId="15" borderId="0" applyAlignment="1" pivotButton="0" quotePrefix="0" xfId="0">
      <alignment horizontal="left"/>
    </xf>
    <xf numFmtId="0" fontId="3" fillId="15" borderId="7" applyAlignment="1" pivotButton="0" quotePrefix="0" xfId="0">
      <alignment horizontal="left"/>
    </xf>
    <xf numFmtId="164" fontId="3" fillId="15" borderId="0" applyAlignment="1" pivotButton="0" quotePrefix="0" xfId="0">
      <alignment horizontal="left"/>
    </xf>
    <xf numFmtId="164" fontId="3" fillId="15" borderId="7" applyAlignment="1" pivotButton="0" quotePrefix="0" xfId="0">
      <alignment horizontal="left"/>
    </xf>
    <xf numFmtId="0" fontId="2" fillId="16" borderId="6" pivotButton="0" quotePrefix="0" xfId="0"/>
    <xf numFmtId="0" fontId="3" fillId="16" borderId="0" applyAlignment="1" pivotButton="0" quotePrefix="0" xfId="0">
      <alignment horizontal="left"/>
    </xf>
    <xf numFmtId="0" fontId="3" fillId="16" borderId="7" applyAlignment="1" pivotButton="0" quotePrefix="0" xfId="0">
      <alignment horizontal="left"/>
    </xf>
    <xf numFmtId="164" fontId="2" fillId="16" borderId="6" pivotButton="0" quotePrefix="0" xfId="0"/>
    <xf numFmtId="164" fontId="3" fillId="16" borderId="0" applyAlignment="1" pivotButton="0" quotePrefix="0" xfId="0">
      <alignment horizontal="left"/>
    </xf>
    <xf numFmtId="164" fontId="3" fillId="16" borderId="7" applyAlignment="1" pivotButton="0" quotePrefix="0" xfId="0">
      <alignment horizontal="left"/>
    </xf>
    <xf numFmtId="0" fontId="2" fillId="17" borderId="6" pivotButton="0" quotePrefix="0" xfId="0"/>
    <xf numFmtId="0" fontId="3" fillId="17" borderId="0" applyAlignment="1" pivotButton="0" quotePrefix="0" xfId="0">
      <alignment horizontal="left"/>
    </xf>
    <xf numFmtId="0" fontId="3" fillId="17" borderId="7" applyAlignment="1" pivotButton="0" quotePrefix="0" xfId="0">
      <alignment horizontal="left"/>
    </xf>
    <xf numFmtId="0" fontId="2" fillId="2" borderId="2" pivotButton="0" quotePrefix="0" xfId="0"/>
    <xf numFmtId="164" fontId="2" fillId="17" borderId="11" pivotButton="0" quotePrefix="0" xfId="0"/>
    <xf numFmtId="164" fontId="3" fillId="17" borderId="12" applyAlignment="1" pivotButton="0" quotePrefix="0" xfId="0">
      <alignment horizontal="left"/>
    </xf>
    <xf numFmtId="164" fontId="3" fillId="17" borderId="13" applyAlignment="1" pivotButton="0" quotePrefix="0" xfId="0">
      <alignment horizontal="left"/>
    </xf>
    <xf numFmtId="164" fontId="2" fillId="3" borderId="0" applyAlignment="1" pivotButton="0" quotePrefix="0" xfId="0">
      <alignment horizontal="left" wrapText="1"/>
    </xf>
    <xf numFmtId="164" fontId="2" fillId="3" borderId="0" applyAlignment="1" pivotButton="0" quotePrefix="0" xfId="0">
      <alignment horizontal="center" vertical="center" wrapText="1"/>
    </xf>
    <xf numFmtId="0" fontId="2" fillId="3" borderId="0" pivotButton="0" quotePrefix="0" xfId="0"/>
    <xf numFmtId="164" fontId="2" fillId="3" borderId="0" pivotButton="0" quotePrefix="0" xfId="0"/>
    <xf numFmtId="2" fontId="2" fillId="9" borderId="1" pivotButton="0" quotePrefix="0" xfId="0"/>
    <xf numFmtId="2" fontId="2" fillId="18" borderId="1" pivotButton="0" quotePrefix="0" xfId="0"/>
    <xf numFmtId="2" fontId="2" fillId="4" borderId="1" applyAlignment="1" pivotButton="0" quotePrefix="0" xfId="0">
      <alignment horizontal="left"/>
    </xf>
    <xf numFmtId="2" fontId="2" fillId="5" borderId="1" applyAlignment="1" pivotButton="0" quotePrefix="0" xfId="0">
      <alignment horizontal="left"/>
    </xf>
    <xf numFmtId="2" fontId="2" fillId="6" borderId="1" applyAlignment="1" pivotButton="0" quotePrefix="0" xfId="0">
      <alignment horizontal="left"/>
    </xf>
    <xf numFmtId="2" fontId="2" fillId="7" borderId="1" applyAlignment="1" pivotButton="0" quotePrefix="0" xfId="0">
      <alignment horizontal="left"/>
    </xf>
    <xf numFmtId="2" fontId="2" fillId="8" borderId="1" applyAlignment="1" pivotButton="0" quotePrefix="0" xfId="0">
      <alignment horizontal="left"/>
    </xf>
    <xf numFmtId="2" fontId="2" fillId="9" borderId="1" applyAlignment="1" pivotButton="0" quotePrefix="0" xfId="0">
      <alignment horizontal="left"/>
    </xf>
    <xf numFmtId="2" fontId="2" fillId="10" borderId="1" applyAlignment="1" pivotButton="0" quotePrefix="0" xfId="0">
      <alignment horizontal="left"/>
    </xf>
    <xf numFmtId="2" fontId="2" fillId="11" borderId="1" applyAlignment="1" pivotButton="0" quotePrefix="0" xfId="0">
      <alignment horizontal="left"/>
    </xf>
    <xf numFmtId="2" fontId="2" fillId="3" borderId="0" applyAlignment="1" pivotButton="0" quotePrefix="0" xfId="0">
      <alignment horizontal="left"/>
    </xf>
    <xf numFmtId="49" fontId="2" fillId="4" borderId="1" applyAlignment="1" pivotButton="0" quotePrefix="0" xfId="0">
      <alignment horizontal="left"/>
    </xf>
    <xf numFmtId="49" fontId="2" fillId="5" borderId="1" applyAlignment="1" pivotButton="0" quotePrefix="0" xfId="0">
      <alignment horizontal="left"/>
    </xf>
    <xf numFmtId="49" fontId="2" fillId="6" borderId="1" applyAlignment="1" pivotButton="0" quotePrefix="0" xfId="0">
      <alignment horizontal="left"/>
    </xf>
    <xf numFmtId="49" fontId="2" fillId="7" borderId="1" applyAlignment="1" pivotButton="0" quotePrefix="0" xfId="0">
      <alignment horizontal="left"/>
    </xf>
    <xf numFmtId="49" fontId="2" fillId="8" borderId="1" applyAlignment="1" pivotButton="0" quotePrefix="0" xfId="0">
      <alignment horizontal="left"/>
    </xf>
    <xf numFmtId="49" fontId="2" fillId="9" borderId="1" applyAlignment="1" pivotButton="0" quotePrefix="0" xfId="0">
      <alignment horizontal="left"/>
    </xf>
    <xf numFmtId="49" fontId="2" fillId="10" borderId="1" applyAlignment="1" pivotButton="0" quotePrefix="0" xfId="0">
      <alignment horizontal="left"/>
    </xf>
    <xf numFmtId="49" fontId="2" fillId="11" borderId="1" applyAlignment="1" pivotButton="0" quotePrefix="0" xfId="0">
      <alignment horizontal="left"/>
    </xf>
    <xf numFmtId="165" fontId="2" fillId="5" borderId="1" applyAlignment="1" pivotButton="0" quotePrefix="0" xfId="0">
      <alignment horizontal="left"/>
    </xf>
    <xf numFmtId="165" fontId="2" fillId="7" borderId="1" applyAlignment="1" pivotButton="0" quotePrefix="0" xfId="0">
      <alignment horizontal="left"/>
    </xf>
    <xf numFmtId="165" fontId="2" fillId="8" borderId="1" applyAlignment="1" pivotButton="0" quotePrefix="0" xfId="0">
      <alignment horizontal="left"/>
    </xf>
    <xf numFmtId="165" fontId="2" fillId="9" borderId="1" applyAlignment="1" pivotButton="0" quotePrefix="0" xfId="0">
      <alignment horizontal="left"/>
    </xf>
    <xf numFmtId="165" fontId="2" fillId="10" borderId="1" applyAlignment="1" pivotButton="0" quotePrefix="0" xfId="0">
      <alignment horizontal="left"/>
    </xf>
    <xf numFmtId="165" fontId="2" fillId="11" borderId="1" applyAlignment="1" pivotButton="0" quotePrefix="0" xfId="0">
      <alignment horizontal="left"/>
    </xf>
    <xf numFmtId="165" fontId="2" fillId="6" borderId="1" applyAlignment="1" pivotButton="0" quotePrefix="0" xfId="0">
      <alignment horizontal="left"/>
    </xf>
    <xf numFmtId="0" fontId="2" fillId="9" borderId="1" pivotButton="0" quotePrefix="0" xfId="0"/>
    <xf numFmtId="0" fontId="2" fillId="18" borderId="1" pivotButton="0" quotePrefix="0" xfId="0"/>
    <xf numFmtId="0" fontId="2" fillId="19" borderId="1" pivotButton="0" quotePrefix="0" xfId="0"/>
    <xf numFmtId="166" fontId="2" fillId="4" borderId="1" applyAlignment="1" pivotButton="0" quotePrefix="0" xfId="0">
      <alignment horizontal="left"/>
    </xf>
    <xf numFmtId="166" fontId="2" fillId="5" borderId="1" applyAlignment="1" pivotButton="0" quotePrefix="0" xfId="0">
      <alignment horizontal="left"/>
    </xf>
    <xf numFmtId="166" fontId="2" fillId="6" borderId="1" applyAlignment="1" pivotButton="0" quotePrefix="0" xfId="0">
      <alignment horizontal="left"/>
    </xf>
    <xf numFmtId="166" fontId="2" fillId="7" borderId="1" applyAlignment="1" pivotButton="0" quotePrefix="0" xfId="0">
      <alignment horizontal="left"/>
    </xf>
    <xf numFmtId="166" fontId="2" fillId="8" borderId="1" applyAlignment="1" pivotButton="0" quotePrefix="0" xfId="0">
      <alignment horizontal="left"/>
    </xf>
    <xf numFmtId="166" fontId="2" fillId="9" borderId="1" applyAlignment="1" pivotButton="0" quotePrefix="0" xfId="0">
      <alignment horizontal="left"/>
    </xf>
    <xf numFmtId="166" fontId="2" fillId="10" borderId="1" applyAlignment="1" pivotButton="0" quotePrefix="0" xfId="0">
      <alignment horizontal="left"/>
    </xf>
    <xf numFmtId="166" fontId="2" fillId="11" borderId="1" applyAlignment="1" pivotButton="0" quotePrefix="0" xfId="0">
      <alignment horizontal="left"/>
    </xf>
    <xf numFmtId="0" fontId="2" fillId="9" borderId="0" pivotButton="0" quotePrefix="0" xfId="0"/>
    <xf numFmtId="0" fontId="2" fillId="20" borderId="1" pivotButton="0" quotePrefix="0" xfId="0"/>
    <xf numFmtId="165" fontId="2" fillId="4" borderId="1" applyAlignment="1" pivotButton="0" quotePrefix="0" xfId="0">
      <alignment horizontal="left"/>
    </xf>
    <xf numFmtId="165" fontId="2" fillId="9" borderId="1" pivotButton="0" quotePrefix="0" xfId="0"/>
    <xf numFmtId="165" fontId="2" fillId="20" borderId="1" pivotButton="0" quotePrefix="0" xfId="0"/>
    <xf numFmtId="165" fontId="2" fillId="3" borderId="0" applyAlignment="1" pivotButton="0" quotePrefix="0" xfId="0">
      <alignment horizontal="left"/>
    </xf>
    <xf numFmtId="0" fontId="2" fillId="4" borderId="1" applyAlignment="1" pivotButton="0" quotePrefix="0" xfId="0">
      <alignment horizontal="left"/>
    </xf>
    <xf numFmtId="0" fontId="2" fillId="5" borderId="1" applyAlignment="1" pivotButton="0" quotePrefix="0" xfId="0">
      <alignment horizontal="left"/>
    </xf>
    <xf numFmtId="0" fontId="2" fillId="6" borderId="1" applyAlignment="1" pivotButton="0" quotePrefix="0" xfId="0">
      <alignment horizontal="left"/>
    </xf>
    <xf numFmtId="0" fontId="2" fillId="7" borderId="1" applyAlignment="1" pivotButton="0" quotePrefix="0" xfId="0">
      <alignment horizontal="left"/>
    </xf>
    <xf numFmtId="0" fontId="2" fillId="8" borderId="1" applyAlignment="1" pivotButton="0" quotePrefix="0" xfId="0">
      <alignment horizontal="left"/>
    </xf>
    <xf numFmtId="0" fontId="2" fillId="9" borderId="1" applyAlignment="1" pivotButton="0" quotePrefix="0" xfId="0">
      <alignment horizontal="left"/>
    </xf>
    <xf numFmtId="0" fontId="2" fillId="10" borderId="1" applyAlignment="1" pivotButton="0" quotePrefix="0" xfId="0">
      <alignment horizontal="left"/>
    </xf>
    <xf numFmtId="0" fontId="2" fillId="11" borderId="1" applyAlignment="1" pivotButton="0" quotePrefix="0" xfId="0">
      <alignment horizontal="left"/>
    </xf>
    <xf numFmtId="165" fontId="2" fillId="5" borderId="1" pivotButton="0" quotePrefix="0" xfId="0"/>
    <xf numFmtId="165" fontId="3" fillId="4" borderId="1" applyAlignment="1" pivotButton="0" quotePrefix="0" xfId="0">
      <alignment horizontal="left"/>
    </xf>
    <xf numFmtId="165" fontId="3" fillId="5" borderId="1" applyAlignment="1" pivotButton="0" quotePrefix="0" xfId="0">
      <alignment horizontal="left"/>
    </xf>
    <xf numFmtId="165" fontId="3" fillId="6" borderId="1" applyAlignment="1" pivotButton="0" quotePrefix="0" xfId="0">
      <alignment horizontal="left"/>
    </xf>
    <xf numFmtId="165" fontId="3" fillId="7" borderId="1" applyAlignment="1" pivotButton="0" quotePrefix="0" xfId="0">
      <alignment horizontal="left"/>
    </xf>
    <xf numFmtId="165" fontId="3" fillId="8" borderId="1" applyAlignment="1" pivotButton="0" quotePrefix="0" xfId="0">
      <alignment horizontal="left"/>
    </xf>
    <xf numFmtId="165" fontId="3" fillId="9" borderId="1" applyAlignment="1" pivotButton="0" quotePrefix="0" xfId="0">
      <alignment horizontal="left"/>
    </xf>
    <xf numFmtId="165" fontId="3" fillId="10" borderId="1" applyAlignment="1" pivotButton="0" quotePrefix="0" xfId="0">
      <alignment horizontal="left"/>
    </xf>
    <xf numFmtId="165" fontId="3" fillId="11" borderId="1" applyAlignment="1" pivotButton="0" quotePrefix="0" xfId="0">
      <alignment horizontal="left"/>
    </xf>
    <xf numFmtId="165" fontId="2" fillId="21" borderId="1" pivotButton="0" quotePrefix="0" xfId="0"/>
    <xf numFmtId="165" fontId="2" fillId="22" borderId="1" pivotButton="0" quotePrefix="0" xfId="0"/>
    <xf numFmtId="165" fontId="2" fillId="6" borderId="1" pivotButton="0" quotePrefix="0" xfId="0"/>
    <xf numFmtId="165" fontId="2" fillId="18" borderId="1" pivotButton="0" quotePrefix="0" xfId="0"/>
    <xf numFmtId="165" fontId="2" fillId="23" borderId="1" pivotButton="0" quotePrefix="0" xfId="0"/>
    <xf numFmtId="0" fontId="2" fillId="3" borderId="0" applyAlignment="1" pivotButton="0" quotePrefix="0" xfId="0">
      <alignment vertical="center" wrapText="1"/>
    </xf>
    <xf numFmtId="2" fontId="2" fillId="3" borderId="0" pivotButton="0" quotePrefix="0" xfId="0"/>
    <xf numFmtId="2" fontId="2" fillId="2" borderId="1" pivotButton="0" quotePrefix="0" xfId="0"/>
    <xf numFmtId="2" fontId="2" fillId="24" borderId="1" pivotButton="0" quotePrefix="0" xfId="0"/>
    <xf numFmtId="0" fontId="2" fillId="2" borderId="1" pivotButton="0" quotePrefix="0" xfId="0"/>
    <xf numFmtId="0" fontId="2" fillId="24" borderId="1" pivotButton="0" quotePrefix="0" xfId="0"/>
    <xf numFmtId="165" fontId="2" fillId="2" borderId="1" pivotButton="0" quotePrefix="0" xfId="0"/>
    <xf numFmtId="165" fontId="2" fillId="25" borderId="1" pivotButton="0" quotePrefix="0" xfId="0"/>
    <xf numFmtId="2" fontId="2" fillId="5" borderId="1" pivotButton="0" quotePrefix="0" xfId="0"/>
    <xf numFmtId="2" fontId="2" fillId="21" borderId="1" pivotButton="0" quotePrefix="0" xfId="0"/>
    <xf numFmtId="2" fontId="2" fillId="22" borderId="1" pivotButton="0" quotePrefix="0" xfId="0"/>
    <xf numFmtId="2" fontId="2" fillId="6" borderId="1" pivotButton="0" quotePrefix="0" xfId="0"/>
    <xf numFmtId="2" fontId="2" fillId="23" borderId="1" pivotButton="0" quotePrefix="0" xfId="0"/>
    <xf numFmtId="0" fontId="4" fillId="2" borderId="1" pivotButton="0" quotePrefix="0" xfId="0"/>
    <xf numFmtId="0" fontId="4" fillId="26" borderId="1" pivotButton="0" quotePrefix="0" xfId="0"/>
    <xf numFmtId="2" fontId="4" fillId="4" borderId="1" applyAlignment="1" pivotButton="0" quotePrefix="0" xfId="0">
      <alignment horizontal="left"/>
    </xf>
    <xf numFmtId="2" fontId="4" fillId="5" borderId="1" applyAlignment="1" pivotButton="0" quotePrefix="0" xfId="0">
      <alignment horizontal="left"/>
    </xf>
    <xf numFmtId="2" fontId="4" fillId="6" borderId="1" applyAlignment="1" pivotButton="0" quotePrefix="0" xfId="0">
      <alignment horizontal="left"/>
    </xf>
    <xf numFmtId="2" fontId="4" fillId="7" borderId="1" applyAlignment="1" pivotButton="0" quotePrefix="0" xfId="0">
      <alignment horizontal="left"/>
    </xf>
    <xf numFmtId="2" fontId="4" fillId="8" borderId="1" applyAlignment="1" pivotButton="0" quotePrefix="0" xfId="0">
      <alignment horizontal="left"/>
    </xf>
    <xf numFmtId="2" fontId="4" fillId="9" borderId="1" applyAlignment="1" pivotButton="0" quotePrefix="0" xfId="0">
      <alignment horizontal="left"/>
    </xf>
    <xf numFmtId="2" fontId="4" fillId="10" borderId="1" applyAlignment="1" pivotButton="0" quotePrefix="0" xfId="0">
      <alignment horizontal="left"/>
    </xf>
    <xf numFmtId="2" fontId="4" fillId="11" borderId="1" applyAlignment="1" pivotButton="0" quotePrefix="0" xfId="0">
      <alignment horizontal="left"/>
    </xf>
    <xf numFmtId="2" fontId="2" fillId="27" borderId="10" pivotButton="0" quotePrefix="0" xfId="0"/>
    <xf numFmtId="2" fontId="3" fillId="4" borderId="10" applyAlignment="1" pivotButton="0" quotePrefix="0" xfId="0">
      <alignment horizontal="left"/>
    </xf>
    <xf numFmtId="2" fontId="3" fillId="5" borderId="10" applyAlignment="1" pivotButton="0" quotePrefix="0" xfId="0">
      <alignment horizontal="left"/>
    </xf>
    <xf numFmtId="2" fontId="3" fillId="6" borderId="10" applyAlignment="1" pivotButton="0" quotePrefix="0" xfId="0">
      <alignment horizontal="left"/>
    </xf>
    <xf numFmtId="2" fontId="3" fillId="7" borderId="10" applyAlignment="1" pivotButton="0" quotePrefix="0" xfId="0">
      <alignment horizontal="left"/>
    </xf>
    <xf numFmtId="2" fontId="3" fillId="8" borderId="10" applyAlignment="1" pivotButton="0" quotePrefix="0" xfId="0">
      <alignment horizontal="left"/>
    </xf>
    <xf numFmtId="2" fontId="3" fillId="9" borderId="10" applyAlignment="1" pivotButton="0" quotePrefix="0" xfId="0">
      <alignment horizontal="left"/>
    </xf>
    <xf numFmtId="2" fontId="3" fillId="10" borderId="10" applyAlignment="1" pivotButton="0" quotePrefix="0" xfId="0">
      <alignment horizontal="left"/>
    </xf>
    <xf numFmtId="2" fontId="3" fillId="11" borderId="10" applyAlignment="1" pivotButton="0" quotePrefix="0" xfId="0">
      <alignment horizontal="left"/>
    </xf>
    <xf numFmtId="0" fontId="2" fillId="27" borderId="1" pivotButton="0" quotePrefix="0" xfId="0"/>
    <xf numFmtId="2" fontId="3" fillId="4" borderId="1" applyAlignment="1" pivotButton="0" quotePrefix="0" xfId="0">
      <alignment horizontal="left"/>
    </xf>
    <xf numFmtId="2" fontId="3" fillId="5" borderId="1" applyAlignment="1" pivotButton="0" quotePrefix="0" xfId="0">
      <alignment horizontal="left"/>
    </xf>
    <xf numFmtId="2" fontId="3" fillId="6" borderId="1" applyAlignment="1" pivotButton="0" quotePrefix="0" xfId="0">
      <alignment horizontal="left"/>
    </xf>
    <xf numFmtId="2" fontId="3" fillId="7" borderId="1" applyAlignment="1" pivotButton="0" quotePrefix="0" xfId="0">
      <alignment horizontal="left"/>
    </xf>
    <xf numFmtId="2" fontId="3" fillId="8" borderId="1" applyAlignment="1" pivotButton="0" quotePrefix="0" xfId="0">
      <alignment horizontal="left"/>
    </xf>
    <xf numFmtId="2" fontId="3" fillId="9" borderId="1" applyAlignment="1" pivotButton="0" quotePrefix="0" xfId="0">
      <alignment horizontal="left"/>
    </xf>
    <xf numFmtId="2" fontId="3" fillId="10" borderId="1" applyAlignment="1" pivotButton="0" quotePrefix="0" xfId="0">
      <alignment horizontal="left"/>
    </xf>
    <xf numFmtId="2" fontId="3" fillId="11" borderId="1" applyAlignment="1" pivotButton="0" quotePrefix="0" xfId="0">
      <alignment horizontal="left"/>
    </xf>
    <xf numFmtId="0" fontId="2" fillId="3" borderId="0" applyAlignment="1" pivotButton="0" quotePrefix="0" xfId="0">
      <alignment horizontal="left"/>
    </xf>
    <xf numFmtId="2" fontId="2" fillId="27" borderId="1" pivotButton="0" quotePrefix="0" xfId="0"/>
    <xf numFmtId="2" fontId="3" fillId="27" borderId="1" applyAlignment="1" pivotButton="0" quotePrefix="0" xfId="0">
      <alignment horizontal="left"/>
    </xf>
    <xf numFmtId="0" fontId="3" fillId="4" borderId="1" applyAlignment="1" pivotButton="0" quotePrefix="0" xfId="0">
      <alignment horizontal="left"/>
    </xf>
    <xf numFmtId="0" fontId="3" fillId="5" borderId="1" applyAlignment="1" pivotButton="0" quotePrefix="0" xfId="0">
      <alignment horizontal="left"/>
    </xf>
    <xf numFmtId="0" fontId="3" fillId="6" borderId="1" applyAlignment="1" pivotButton="0" quotePrefix="0" xfId="0">
      <alignment horizontal="left"/>
    </xf>
    <xf numFmtId="0" fontId="3" fillId="7" borderId="1" applyAlignment="1" pivotButton="0" quotePrefix="0" xfId="0">
      <alignment horizontal="left"/>
    </xf>
    <xf numFmtId="0" fontId="3" fillId="8" borderId="1" applyAlignment="1" pivotButton="0" quotePrefix="0" xfId="0">
      <alignment horizontal="left"/>
    </xf>
    <xf numFmtId="0" fontId="3" fillId="9" borderId="1" applyAlignment="1" pivotButton="0" quotePrefix="0" xfId="0">
      <alignment horizontal="left"/>
    </xf>
    <xf numFmtId="0" fontId="3" fillId="10" borderId="1" applyAlignment="1" pivotButton="0" quotePrefix="0" xfId="0">
      <alignment horizontal="left"/>
    </xf>
    <xf numFmtId="0" fontId="3" fillId="11" borderId="1" applyAlignment="1" pivotButton="0" quotePrefix="0" xfId="0">
      <alignment horizontal="left"/>
    </xf>
    <xf numFmtId="0" fontId="4" fillId="3" borderId="0" pivotButton="0" quotePrefix="0" xfId="0"/>
    <xf numFmtId="0" fontId="4" fillId="3" borderId="0" applyAlignment="1" pivotButton="0" quotePrefix="0" xfId="0">
      <alignment horizontal="left"/>
    </xf>
    <xf numFmtId="0" fontId="4" fillId="3" borderId="0" applyAlignment="1" pivotButton="0" quotePrefix="0" xfId="0">
      <alignment vertical="center" wrapText="1"/>
    </xf>
    <xf numFmtId="2" fontId="2" fillId="28" borderId="2" pivotButton="0" quotePrefix="0" xfId="0"/>
    <xf numFmtId="164" fontId="2" fillId="3" borderId="1" pivotButton="0" quotePrefix="0" xfId="0"/>
    <xf numFmtId="164" fontId="3" fillId="3" borderId="1" applyAlignment="1" pivotButton="0" quotePrefix="0" xfId="0">
      <alignment horizontal="left"/>
    </xf>
    <xf numFmtId="164" fontId="2" fillId="12" borderId="1" pivotButton="0" quotePrefix="0" xfId="0"/>
    <xf numFmtId="164" fontId="3" fillId="12" borderId="1" applyAlignment="1" pivotButton="0" quotePrefix="0" xfId="0">
      <alignment horizontal="left"/>
    </xf>
    <xf numFmtId="164" fontId="2" fillId="13" borderId="1" pivotButton="0" quotePrefix="0" xfId="0"/>
    <xf numFmtId="164" fontId="3" fillId="13" borderId="1" applyAlignment="1" pivotButton="0" quotePrefix="0" xfId="0">
      <alignment horizontal="left"/>
    </xf>
    <xf numFmtId="164" fontId="2" fillId="14" borderId="1" pivotButton="0" quotePrefix="0" xfId="0"/>
    <xf numFmtId="164" fontId="3" fillId="14" borderId="1" applyAlignment="1" pivotButton="0" quotePrefix="0" xfId="0">
      <alignment horizontal="left"/>
    </xf>
    <xf numFmtId="0" fontId="2" fillId="15" borderId="1" pivotButton="0" quotePrefix="0" xfId="0"/>
    <xf numFmtId="164" fontId="3" fillId="15" borderId="1" applyAlignment="1" pivotButton="0" quotePrefix="0" xfId="0">
      <alignment horizontal="left"/>
    </xf>
    <xf numFmtId="164" fontId="2" fillId="16" borderId="1" pivotButton="0" quotePrefix="0" xfId="0"/>
    <xf numFmtId="164" fontId="3" fillId="16" borderId="1" applyAlignment="1" pivotButton="0" quotePrefix="0" xfId="0">
      <alignment horizontal="left"/>
    </xf>
    <xf numFmtId="0" fontId="2" fillId="28" borderId="2" pivotButton="0" quotePrefix="0" xfId="0"/>
    <xf numFmtId="164" fontId="2" fillId="17" borderId="1" pivotButton="0" quotePrefix="0" xfId="0"/>
    <xf numFmtId="164" fontId="3" fillId="17" borderId="1" applyAlignment="1" pivotButton="0" quotePrefix="0" xfId="0">
      <alignment horizontal="left"/>
    </xf>
    <xf numFmtId="0" fontId="4" fillId="0" borderId="0" pivotButton="0" quotePrefix="0" xfId="0"/>
    <xf numFmtId="0" fontId="4" fillId="3" borderId="0" applyAlignment="1" pivotButton="0" quotePrefix="0" xfId="0">
      <alignment horizontal="left" wrapText="1"/>
    </xf>
    <xf numFmtId="0" fontId="4" fillId="29" borderId="0" applyAlignment="1" pivotButton="0" quotePrefix="0" xfId="0">
      <alignment horizontal="left"/>
    </xf>
    <xf numFmtId="0" fontId="5" fillId="3" borderId="0" applyAlignment="1" pivotButton="0" quotePrefix="0" xfId="0">
      <alignment horizontal="left"/>
    </xf>
    <xf numFmtId="0" fontId="6" fillId="3" borderId="0" applyAlignment="1" pivotButton="0" quotePrefix="0" xfId="0">
      <alignment horizontal="left"/>
    </xf>
    <xf numFmtId="0" fontId="4" fillId="24" borderId="0" applyAlignment="1" pivotButton="0" quotePrefix="0" xfId="0">
      <alignment horizontal="left"/>
    </xf>
    <xf numFmtId="0" fontId="2" fillId="30" borderId="0" pivotButton="0" quotePrefix="0" xfId="0"/>
    <xf numFmtId="0" fontId="2" fillId="21" borderId="0" applyAlignment="1" pivotButton="0" quotePrefix="0" xfId="0">
      <alignment horizontal="left"/>
    </xf>
    <xf numFmtId="0" fontId="2" fillId="31" borderId="0" applyAlignment="1" pivotButton="0" quotePrefix="0" xfId="0">
      <alignment horizontal="left"/>
    </xf>
    <xf numFmtId="0" fontId="2" fillId="32" borderId="0" applyAlignment="1" pivotButton="0" quotePrefix="0" xfId="0">
      <alignment horizontal="left"/>
    </xf>
    <xf numFmtId="0" fontId="2" fillId="6" borderId="0" applyAlignment="1" pivotButton="0" quotePrefix="0" xfId="0">
      <alignment horizontal="left"/>
    </xf>
    <xf numFmtId="0" fontId="2" fillId="33" borderId="0" applyAlignment="1" pivotButton="0" quotePrefix="0" xfId="0">
      <alignment horizontal="left"/>
    </xf>
    <xf numFmtId="0" fontId="2" fillId="8" borderId="0" applyAlignment="1" pivotButton="0" quotePrefix="0" xfId="0">
      <alignment horizontal="left"/>
    </xf>
    <xf numFmtId="0" fontId="2" fillId="10" borderId="0" applyAlignment="1" pivotButton="0" quotePrefix="0" xfId="0">
      <alignment horizontal="left"/>
    </xf>
    <xf numFmtId="0" fontId="2" fillId="34" borderId="0" applyAlignment="1" pivotButton="0" quotePrefix="0" xfId="0">
      <alignment horizontal="left"/>
    </xf>
    <xf numFmtId="0" fontId="2" fillId="7" borderId="0" applyAlignment="1" pivotButton="0" quotePrefix="0" xfId="0">
      <alignment horizontal="left"/>
    </xf>
    <xf numFmtId="0" fontId="2" fillId="9" borderId="0" applyAlignment="1" pivotButton="0" quotePrefix="0" xfId="0">
      <alignment horizontal="left"/>
    </xf>
    <xf numFmtId="2" fontId="2" fillId="27" borderId="0" pivotButton="0" quotePrefix="0" xfId="0"/>
    <xf numFmtId="2" fontId="2" fillId="24" borderId="0" pivotButton="0" quotePrefix="0" xfId="0"/>
    <xf numFmtId="2" fontId="2" fillId="21" borderId="0" applyAlignment="1" pivotButton="0" quotePrefix="0" xfId="0">
      <alignment horizontal="left"/>
    </xf>
    <xf numFmtId="2" fontId="2" fillId="31" borderId="0" applyAlignment="1" pivotButton="0" quotePrefix="0" xfId="0">
      <alignment horizontal="left"/>
    </xf>
    <xf numFmtId="2" fontId="2" fillId="32" borderId="0" applyAlignment="1" pivotButton="0" quotePrefix="0" xfId="0">
      <alignment horizontal="left"/>
    </xf>
    <xf numFmtId="2" fontId="2" fillId="6" borderId="0" applyAlignment="1" pivotButton="0" quotePrefix="0" xfId="0">
      <alignment horizontal="left"/>
    </xf>
    <xf numFmtId="2" fontId="2" fillId="33" borderId="0" applyAlignment="1" pivotButton="0" quotePrefix="0" xfId="0">
      <alignment horizontal="left"/>
    </xf>
    <xf numFmtId="2" fontId="2" fillId="8" borderId="0" applyAlignment="1" pivotButton="0" quotePrefix="0" xfId="0">
      <alignment horizontal="left"/>
    </xf>
    <xf numFmtId="2" fontId="2" fillId="10" borderId="0" applyAlignment="1" pivotButton="0" quotePrefix="0" xfId="0">
      <alignment horizontal="left"/>
    </xf>
    <xf numFmtId="2" fontId="2" fillId="34" borderId="0" applyAlignment="1" pivotButton="0" quotePrefix="0" xfId="0">
      <alignment horizontal="left"/>
    </xf>
    <xf numFmtId="2" fontId="2" fillId="7" borderId="0" applyAlignment="1" pivotButton="0" quotePrefix="0" xfId="0">
      <alignment horizontal="left"/>
    </xf>
    <xf numFmtId="2" fontId="2" fillId="9" borderId="0" applyAlignment="1" pivotButton="0" quotePrefix="0" xfId="0">
      <alignment horizontal="left"/>
    </xf>
    <xf numFmtId="165" fontId="2" fillId="7" borderId="0" applyAlignment="1" pivotButton="0" quotePrefix="0" xfId="0">
      <alignment horizontal="left"/>
    </xf>
    <xf numFmtId="165" fontId="2" fillId="9" borderId="0" applyAlignment="1" pivotButton="0" quotePrefix="0" xfId="0">
      <alignment horizontal="left"/>
    </xf>
    <xf numFmtId="0" fontId="2" fillId="27" borderId="0" pivotButton="0" quotePrefix="0" xfId="0"/>
    <xf numFmtId="0" fontId="2" fillId="24" borderId="0" pivotButton="0" quotePrefix="0" xfId="0"/>
    <xf numFmtId="165" fontId="2" fillId="21" borderId="0" applyAlignment="1" pivotButton="0" quotePrefix="0" xfId="0">
      <alignment horizontal="left"/>
    </xf>
    <xf numFmtId="165" fontId="2" fillId="31" borderId="0" applyAlignment="1" pivotButton="0" quotePrefix="0" xfId="0">
      <alignment horizontal="left"/>
    </xf>
    <xf numFmtId="165" fontId="2" fillId="32" borderId="0" applyAlignment="1" pivotButton="0" quotePrefix="0" xfId="0">
      <alignment horizontal="left"/>
    </xf>
    <xf numFmtId="165" fontId="2" fillId="6" borderId="0" applyAlignment="1" pivotButton="0" quotePrefix="0" xfId="0">
      <alignment horizontal="left"/>
    </xf>
    <xf numFmtId="165" fontId="2" fillId="33" borderId="0" applyAlignment="1" pivotButton="0" quotePrefix="0" xfId="0">
      <alignment horizontal="left"/>
    </xf>
    <xf numFmtId="165" fontId="2" fillId="8" borderId="0" applyAlignment="1" pivotButton="0" quotePrefix="0" xfId="0">
      <alignment horizontal="left"/>
    </xf>
    <xf numFmtId="165" fontId="2" fillId="10" borderId="0" applyAlignment="1" pivotButton="0" quotePrefix="0" xfId="0">
      <alignment horizontal="left"/>
    </xf>
    <xf numFmtId="165" fontId="2" fillId="34" borderId="0" applyAlignment="1" pivotButton="0" quotePrefix="0" xfId="0">
      <alignment horizontal="left"/>
    </xf>
    <xf numFmtId="165" fontId="2" fillId="0" borderId="0" applyAlignment="1" pivotButton="0" quotePrefix="0" xfId="0">
      <alignment horizontal="left"/>
    </xf>
    <xf numFmtId="2" fontId="2" fillId="18" borderId="0" pivotButton="0" quotePrefix="0" xfId="0"/>
    <xf numFmtId="2" fontId="2" fillId="0" borderId="0" applyAlignment="1" pivotButton="0" quotePrefix="0" xfId="0">
      <alignment horizontal="left"/>
    </xf>
    <xf numFmtId="0" fontId="2" fillId="18" borderId="0" pivotButton="0" quotePrefix="0" xfId="0"/>
    <xf numFmtId="0" fontId="2" fillId="2" borderId="0" pivotButton="0" quotePrefix="0" xfId="0"/>
    <xf numFmtId="167" fontId="2" fillId="33" borderId="0" applyAlignment="1" pivotButton="0" quotePrefix="0" xfId="0">
      <alignment horizontal="left"/>
    </xf>
    <xf numFmtId="167" fontId="2" fillId="8" borderId="0" applyAlignment="1" pivotButton="0" quotePrefix="0" xfId="0">
      <alignment horizontal="left"/>
    </xf>
    <xf numFmtId="167" fontId="2" fillId="10" borderId="0" applyAlignment="1" pivotButton="0" quotePrefix="0" xfId="0">
      <alignment horizontal="left"/>
    </xf>
    <xf numFmtId="165" fontId="2" fillId="25" borderId="0" pivotButton="0" quotePrefix="0" xfId="0"/>
    <xf numFmtId="165" fontId="2" fillId="20" borderId="0" pivotButton="0" quotePrefix="0" xfId="0"/>
    <xf numFmtId="0" fontId="2" fillId="20" borderId="0" pivotButton="0" quotePrefix="0" xfId="0"/>
    <xf numFmtId="0" fontId="4" fillId="3" borderId="0" applyAlignment="1" pivotButton="0" quotePrefix="0" xfId="0">
      <alignment horizontal="right"/>
    </xf>
    <xf numFmtId="165" fontId="4" fillId="0" borderId="0" pivotButton="0" quotePrefix="0" xfId="0"/>
    <xf numFmtId="0" fontId="4" fillId="2" borderId="0" pivotButton="0" quotePrefix="0" xfId="0"/>
    <xf numFmtId="0" fontId="7" fillId="2" borderId="0" pivotButton="0" quotePrefix="0" xfId="0"/>
    <xf numFmtId="164" fontId="2" fillId="2" borderId="0" pivotButton="0" quotePrefix="0" xfId="0"/>
    <xf numFmtId="0" fontId="2" fillId="12" borderId="0" pivotButton="0" quotePrefix="0" xfId="0"/>
    <xf numFmtId="0" fontId="2" fillId="12" borderId="0" applyAlignment="1" pivotButton="0" quotePrefix="0" xfId="0">
      <alignment horizontal="left"/>
    </xf>
    <xf numFmtId="164" fontId="2" fillId="12" borderId="0" pivotButton="0" quotePrefix="0" xfId="0"/>
    <xf numFmtId="164" fontId="8" fillId="12" borderId="0" applyAlignment="1" pivotButton="0" quotePrefix="0" xfId="0">
      <alignment horizontal="left"/>
    </xf>
    <xf numFmtId="165" fontId="2" fillId="12" borderId="0" pivotButton="0" quotePrefix="0" xfId="0"/>
    <xf numFmtId="165" fontId="2" fillId="2" borderId="0" pivotButton="0" quotePrefix="0" xfId="0"/>
    <xf numFmtId="165" fontId="3" fillId="12" borderId="0" applyAlignment="1" pivotButton="0" quotePrefix="0" xfId="0">
      <alignment horizontal="left"/>
    </xf>
    <xf numFmtId="165" fontId="8" fillId="12" borderId="0" applyAlignment="1" pivotButton="0" quotePrefix="0" xfId="0">
      <alignment horizontal="left"/>
    </xf>
    <xf numFmtId="0" fontId="2" fillId="13" borderId="0" pivotButton="0" quotePrefix="0" xfId="0"/>
    <xf numFmtId="0" fontId="2" fillId="13" borderId="0" applyAlignment="1" pivotButton="0" quotePrefix="0" xfId="0">
      <alignment horizontal="left"/>
    </xf>
    <xf numFmtId="164" fontId="2" fillId="13" borderId="0" pivotButton="0" quotePrefix="0" xfId="0"/>
    <xf numFmtId="164" fontId="8" fillId="13" borderId="0" applyAlignment="1" pivotButton="0" quotePrefix="0" xfId="0">
      <alignment horizontal="left"/>
    </xf>
    <xf numFmtId="165" fontId="2" fillId="13" borderId="0" pivotButton="0" quotePrefix="0" xfId="0"/>
    <xf numFmtId="165" fontId="3" fillId="13" borderId="0" applyAlignment="1" pivotButton="0" quotePrefix="0" xfId="0">
      <alignment horizontal="left"/>
    </xf>
    <xf numFmtId="165" fontId="8" fillId="13" borderId="0" applyAlignment="1" pivotButton="0" quotePrefix="0" xfId="0">
      <alignment horizontal="left"/>
    </xf>
    <xf numFmtId="0" fontId="2" fillId="14" borderId="0" pivotButton="0" quotePrefix="0" xfId="0"/>
    <xf numFmtId="0" fontId="2" fillId="14" borderId="0" applyAlignment="1" pivotButton="0" quotePrefix="0" xfId="0">
      <alignment horizontal="left"/>
    </xf>
    <xf numFmtId="164" fontId="2" fillId="14" borderId="0" pivotButton="0" quotePrefix="0" xfId="0"/>
    <xf numFmtId="164" fontId="8" fillId="14" borderId="0" applyAlignment="1" pivotButton="0" quotePrefix="0" xfId="0">
      <alignment horizontal="left"/>
    </xf>
    <xf numFmtId="165" fontId="2" fillId="14" borderId="0" pivotButton="0" quotePrefix="0" xfId="0"/>
    <xf numFmtId="165" fontId="3" fillId="14" borderId="0" applyAlignment="1" pivotButton="0" quotePrefix="0" xfId="0">
      <alignment horizontal="left"/>
    </xf>
    <xf numFmtId="165" fontId="8" fillId="14" borderId="0" applyAlignment="1" pivotButton="0" quotePrefix="0" xfId="0">
      <alignment horizontal="left"/>
    </xf>
    <xf numFmtId="0" fontId="2" fillId="15" borderId="0" pivotButton="0" quotePrefix="0" xfId="0"/>
    <xf numFmtId="0" fontId="2" fillId="15" borderId="0" applyAlignment="1" pivotButton="0" quotePrefix="0" xfId="0">
      <alignment horizontal="left"/>
    </xf>
    <xf numFmtId="164" fontId="2" fillId="15" borderId="0" applyAlignment="1" pivotButton="0" quotePrefix="0" xfId="0">
      <alignment horizontal="left"/>
    </xf>
    <xf numFmtId="165" fontId="2" fillId="15" borderId="0" pivotButton="0" quotePrefix="0" xfId="0"/>
    <xf numFmtId="165" fontId="2" fillId="15" borderId="0" applyAlignment="1" pivotButton="0" quotePrefix="0" xfId="0">
      <alignment horizontal="left"/>
    </xf>
    <xf numFmtId="0" fontId="2" fillId="16" borderId="0" pivotButton="0" quotePrefix="0" xfId="0"/>
    <xf numFmtId="0" fontId="2" fillId="16" borderId="0" applyAlignment="1" pivotButton="0" quotePrefix="0" xfId="0">
      <alignment horizontal="left"/>
    </xf>
    <xf numFmtId="164" fontId="2" fillId="16" borderId="0" pivotButton="0" quotePrefix="0" xfId="0"/>
    <xf numFmtId="164" fontId="8" fillId="16" borderId="0" applyAlignment="1" pivotButton="0" quotePrefix="0" xfId="0">
      <alignment horizontal="left"/>
    </xf>
    <xf numFmtId="165" fontId="2" fillId="16" borderId="0" pivotButton="0" quotePrefix="0" xfId="0"/>
    <xf numFmtId="165" fontId="3" fillId="16" borderId="0" applyAlignment="1" pivotButton="0" quotePrefix="0" xfId="0">
      <alignment horizontal="left"/>
    </xf>
    <xf numFmtId="165" fontId="8" fillId="16" borderId="0" applyAlignment="1" pivotButton="0" quotePrefix="0" xfId="0">
      <alignment horizontal="left"/>
    </xf>
    <xf numFmtId="0" fontId="2" fillId="17" borderId="0" pivotButton="0" quotePrefix="0" xfId="0"/>
    <xf numFmtId="0" fontId="2" fillId="17" borderId="0" applyAlignment="1" pivotButton="0" quotePrefix="0" xfId="0">
      <alignment horizontal="left"/>
    </xf>
    <xf numFmtId="164" fontId="2" fillId="17" borderId="0" pivotButton="0" quotePrefix="0" xfId="0"/>
    <xf numFmtId="164" fontId="8" fillId="17" borderId="0" applyAlignment="1" pivotButton="0" quotePrefix="0" xfId="0">
      <alignment horizontal="left"/>
    </xf>
    <xf numFmtId="165" fontId="2" fillId="17" borderId="0" pivotButton="0" quotePrefix="0" xfId="0"/>
    <xf numFmtId="165" fontId="3" fillId="17" borderId="0" applyAlignment="1" pivotButton="0" quotePrefix="0" xfId="0">
      <alignment horizontal="left"/>
    </xf>
    <xf numFmtId="165" fontId="8" fillId="17" borderId="0" applyAlignment="1" pivotButton="0" quotePrefix="0" xfId="0">
      <alignment horizontal="left"/>
    </xf>
    <xf numFmtId="165" fontId="2" fillId="3" borderId="0" pivotButton="0" quotePrefix="0" xfId="0"/>
    <xf numFmtId="165" fontId="3" fillId="3" borderId="0" applyAlignment="1" pivotButton="0" quotePrefix="0" xfId="0">
      <alignment horizontal="left"/>
    </xf>
    <xf numFmtId="165" fontId="8" fillId="3" borderId="0" applyAlignment="1" pivotButton="0" quotePrefix="0" xfId="0">
      <alignment horizontal="left"/>
    </xf>
    <xf numFmtId="165" fontId="1" fillId="25" borderId="0" pivotButton="0" quotePrefix="0" xfId="0"/>
    <xf numFmtId="0" fontId="2" fillId="25" borderId="0" pivotButton="0" quotePrefix="0" xfId="0"/>
    <xf numFmtId="164" fontId="2" fillId="25" borderId="0" pivotButton="0" quotePrefix="0" xfId="0"/>
    <xf numFmtId="49" fontId="4" fillId="0" borderId="0" pivotButton="0" quotePrefix="0" xfId="0"/>
    <xf numFmtId="168" fontId="4" fillId="0" borderId="0" pivotButton="0" quotePrefix="0" xfId="0"/>
    <xf numFmtId="14" fontId="4" fillId="0" borderId="0" pivotButton="0" quotePrefix="0" xfId="0"/>
    <xf numFmtId="49" fontId="4" fillId="30" borderId="0" pivotButton="0" quotePrefix="0" xfId="0"/>
    <xf numFmtId="168" fontId="4" fillId="30" borderId="0" pivotButton="0" quotePrefix="0" xfId="0"/>
    <xf numFmtId="0" fontId="4" fillId="30" borderId="0" pivotButton="0" quotePrefix="0" xfId="0"/>
    <xf numFmtId="14" fontId="4" fillId="30" borderId="0" pivotButton="0" quotePrefix="0" xfId="0"/>
    <xf numFmtId="169" fontId="4" fillId="30" borderId="0" pivotButton="0" quotePrefix="0" xfId="0"/>
    <xf numFmtId="170" fontId="4" fillId="30" borderId="0" pivotButton="0" quotePrefix="0" xfId="0"/>
    <xf numFmtId="0" fontId="4" fillId="24" borderId="0" pivotButton="0" quotePrefix="0" xfId="0"/>
    <xf numFmtId="169" fontId="4" fillId="0" borderId="0" pivotButton="0" quotePrefix="0" xfId="0"/>
    <xf numFmtId="170" fontId="4" fillId="0" borderId="0" pivotButton="0" quotePrefix="0" xfId="0"/>
    <xf numFmtId="0" fontId="4" fillId="35" borderId="0" pivotButton="0" quotePrefix="0" xfId="0"/>
    <xf numFmtId="49" fontId="4" fillId="29" borderId="0" pivotButton="0" quotePrefix="0" xfId="0"/>
    <xf numFmtId="168" fontId="4" fillId="29" borderId="0" pivotButton="0" quotePrefix="0" xfId="0"/>
    <xf numFmtId="0" fontId="4" fillId="29" borderId="0" pivotButton="0" quotePrefix="0" xfId="0"/>
    <xf numFmtId="14" fontId="4" fillId="29" borderId="0" pivotButton="0" quotePrefix="0" xfId="0"/>
    <xf numFmtId="169" fontId="4" fillId="29" borderId="0" pivotButton="0" quotePrefix="0" xfId="0"/>
    <xf numFmtId="170" fontId="4" fillId="29" borderId="0" pivotButton="0" quotePrefix="0" xfId="0"/>
    <xf numFmtId="49" fontId="4" fillId="24" borderId="0" pivotButton="0" quotePrefix="0" xfId="0"/>
    <xf numFmtId="168" fontId="4" fillId="24" borderId="0" pivotButton="0" quotePrefix="0" xfId="0"/>
    <xf numFmtId="14" fontId="4" fillId="24" borderId="0" pivotButton="0" quotePrefix="0" xfId="0"/>
    <xf numFmtId="168" fontId="4" fillId="3" borderId="0" pivotButton="0" quotePrefix="0" xfId="0"/>
    <xf numFmtId="0" fontId="0" fillId="3" borderId="0" pivotButton="0" quotePrefix="0" xfId="0"/>
    <xf numFmtId="49" fontId="0" fillId="36" borderId="0" pivotButton="0" quotePrefix="0" xfId="0"/>
    <xf numFmtId="49" fontId="0" fillId="3" borderId="0" pivotButton="0" quotePrefix="0" xfId="0"/>
    <xf numFmtId="49" fontId="0" fillId="0" borderId="0" pivotButton="0" quotePrefix="0" xfId="0"/>
    <xf numFmtId="4" fontId="0" fillId="3" borderId="0" pivotButton="0" quotePrefix="0" xfId="0"/>
    <xf numFmtId="0" fontId="0" fillId="3" borderId="14" pivotButton="0" quotePrefix="0" xfId="0"/>
    <xf numFmtId="0" fontId="0" fillId="3" borderId="15" pivotButton="0" quotePrefix="0" xfId="0"/>
    <xf numFmtId="49" fontId="0" fillId="36" borderId="16" pivotButton="0" quotePrefix="0" xfId="0"/>
    <xf numFmtId="49" fontId="0" fillId="3" borderId="15" pivotButton="0" quotePrefix="0" xfId="0"/>
    <xf numFmtId="49" fontId="0" fillId="0" borderId="15" pivotButton="0" quotePrefix="0" xfId="0"/>
    <xf numFmtId="4" fontId="0" fillId="3" borderId="15" pivotButton="0" quotePrefix="0" xfId="0"/>
    <xf numFmtId="49" fontId="0" fillId="0" borderId="17" pivotButton="0" quotePrefix="0" xfId="0"/>
    <xf numFmtId="49" fontId="0" fillId="3" borderId="18" pivotButton="0" quotePrefix="0" xfId="0"/>
    <xf numFmtId="49" fontId="9" fillId="37" borderId="19" pivotButton="0" quotePrefix="0" xfId="0"/>
    <xf numFmtId="167" fontId="9" fillId="37" borderId="20" pivotButton="0" quotePrefix="0" xfId="0"/>
    <xf numFmtId="0" fontId="9" fillId="37" borderId="20" pivotButton="0" quotePrefix="0" xfId="0"/>
    <xf numFmtId="0" fontId="10" fillId="37" borderId="20" pivotButton="0" quotePrefix="0" xfId="0"/>
    <xf numFmtId="0" fontId="0" fillId="3" borderId="18" pivotButton="0" quotePrefix="0" xfId="0"/>
    <xf numFmtId="49" fontId="0" fillId="36" borderId="20" pivotButton="0" quotePrefix="0" xfId="0"/>
    <xf numFmtId="165" fontId="0" fillId="0" borderId="15" pivotButton="0" quotePrefix="0" xfId="0"/>
    <xf numFmtId="171" fontId="0" fillId="3" borderId="15" pivotButton="0" quotePrefix="0" xfId="0"/>
    <xf numFmtId="171" fontId="0" fillId="0" borderId="15" pivotButton="0" quotePrefix="0" xfId="0"/>
    <xf numFmtId="167" fontId="0" fillId="0" borderId="15" pivotButton="0" quotePrefix="0" xfId="0"/>
    <xf numFmtId="167" fontId="0" fillId="3" borderId="15" pivotButton="0" quotePrefix="0" xfId="0"/>
    <xf numFmtId="167" fontId="0" fillId="0" borderId="17" pivotButton="0" quotePrefix="0" xfId="0"/>
    <xf numFmtId="0" fontId="0" fillId="3" borderId="24" pivotButton="0" quotePrefix="0" xfId="0"/>
    <xf numFmtId="49" fontId="12" fillId="3" borderId="18" pivotButton="0" quotePrefix="0" xfId="0"/>
    <xf numFmtId="49" fontId="13" fillId="3" borderId="15" pivotButton="0" quotePrefix="0" xfId="0"/>
    <xf numFmtId="49" fontId="11" fillId="3" borderId="24" pivotButton="0" quotePrefix="0" xfId="0"/>
    <xf numFmtId="49" fontId="0" fillId="3" borderId="27" applyAlignment="1" pivotButton="0" quotePrefix="0" xfId="0">
      <alignment horizontal="left"/>
    </xf>
    <xf numFmtId="49" fontId="0" fillId="3" borderId="14" pivotButton="0" quotePrefix="0" xfId="0"/>
    <xf numFmtId="49" fontId="0" fillId="3" borderId="14" applyAlignment="1" pivotButton="0" quotePrefix="0" xfId="0">
      <alignment horizontal="right"/>
    </xf>
    <xf numFmtId="49" fontId="13" fillId="3" borderId="15" applyAlignment="1" pivotButton="0" quotePrefix="0" xfId="0">
      <alignment horizontal="right"/>
    </xf>
    <xf numFmtId="0" fontId="0" fillId="3" borderId="28" pivotButton="0" quotePrefix="0" xfId="0"/>
    <xf numFmtId="165" fontId="11" fillId="19" borderId="20" pivotButton="0" quotePrefix="0" xfId="0"/>
    <xf numFmtId="172" fontId="11" fillId="11" borderId="20" pivotButton="0" quotePrefix="0" xfId="0"/>
    <xf numFmtId="171" fontId="11" fillId="11" borderId="20" pivotButton="0" quotePrefix="0" xfId="0"/>
    <xf numFmtId="167" fontId="14" fillId="3" borderId="15" pivotButton="0" quotePrefix="0" xfId="0"/>
    <xf numFmtId="49" fontId="0" fillId="3" borderId="14" applyAlignment="1" pivotButton="0" quotePrefix="0" xfId="0">
      <alignment horizontal="left"/>
    </xf>
    <xf numFmtId="171" fontId="11" fillId="19" borderId="20" pivotButton="0" quotePrefix="0" xfId="0"/>
    <xf numFmtId="49" fontId="0" fillId="3" borderId="27" pivotButton="0" quotePrefix="0" xfId="0"/>
    <xf numFmtId="165" fontId="0" fillId="24" borderId="15" pivotButton="0" quotePrefix="0" xfId="0"/>
    <xf numFmtId="49" fontId="0" fillId="3" borderId="14" applyAlignment="1" pivotButton="0" quotePrefix="0" xfId="0">
      <alignment horizontal="center"/>
    </xf>
    <xf numFmtId="49" fontId="15" fillId="3" borderId="14" pivotButton="0" quotePrefix="0" xfId="0"/>
    <xf numFmtId="49" fontId="15" fillId="3" borderId="14" applyAlignment="1" pivotButton="0" quotePrefix="0" xfId="0">
      <alignment horizontal="left"/>
    </xf>
    <xf numFmtId="167" fontId="11" fillId="19" borderId="20" pivotButton="0" quotePrefix="0" xfId="0"/>
    <xf numFmtId="167" fontId="16" fillId="28" borderId="20" pivotButton="0" quotePrefix="0" xfId="0"/>
    <xf numFmtId="171" fontId="16" fillId="28" borderId="20" pivotButton="0" quotePrefix="0" xfId="0"/>
    <xf numFmtId="0" fontId="16" fillId="28" borderId="20" pivotButton="0" quotePrefix="0" xfId="0"/>
    <xf numFmtId="167" fontId="14" fillId="3" borderId="18" pivotButton="0" quotePrefix="0" xfId="0"/>
    <xf numFmtId="49" fontId="11" fillId="3" borderId="15" pivotButton="0" quotePrefix="0" xfId="0"/>
    <xf numFmtId="171" fontId="11" fillId="3" borderId="14" pivotButton="0" quotePrefix="0" xfId="0"/>
    <xf numFmtId="171" fontId="11" fillId="3" borderId="15" pivotButton="0" quotePrefix="0" xfId="0"/>
    <xf numFmtId="171" fontId="13" fillId="3" borderId="15" pivotButton="0" quotePrefix="0" xfId="0"/>
    <xf numFmtId="49" fontId="11" fillId="3" borderId="28" applyAlignment="1" pivotButton="0" quotePrefix="0" xfId="0">
      <alignment horizontal="right"/>
    </xf>
    <xf numFmtId="0" fontId="11" fillId="11" borderId="20" applyAlignment="1" pivotButton="0" quotePrefix="0" xfId="0">
      <alignment horizontal="left"/>
    </xf>
    <xf numFmtId="0" fontId="13" fillId="3" borderId="15" pivotButton="0" quotePrefix="0" xfId="0"/>
    <xf numFmtId="167" fontId="11" fillId="19" borderId="20" applyAlignment="1" pivotButton="0" quotePrefix="0" xfId="0">
      <alignment horizontal="right"/>
    </xf>
    <xf numFmtId="167" fontId="11" fillId="39" borderId="20" pivotButton="0" quotePrefix="0" xfId="0"/>
    <xf numFmtId="1" fontId="11" fillId="39" borderId="20" pivotButton="0" quotePrefix="0" xfId="0"/>
    <xf numFmtId="0" fontId="0" fillId="0" borderId="15" pivotButton="0" quotePrefix="0" xfId="0"/>
    <xf numFmtId="169" fontId="0" fillId="0" borderId="15" pivotButton="0" quotePrefix="0" xfId="0"/>
    <xf numFmtId="0" fontId="0" fillId="0" borderId="29" pivotButton="0" quotePrefix="0" xfId="0"/>
    <xf numFmtId="49" fontId="11" fillId="40" borderId="20" pivotButton="0" quotePrefix="0" xfId="0"/>
    <xf numFmtId="49" fontId="0" fillId="0" borderId="30" pivotButton="0" quotePrefix="0" xfId="0"/>
    <xf numFmtId="0" fontId="0" fillId="3" borderId="30" pivotButton="0" quotePrefix="0" xfId="0"/>
    <xf numFmtId="4" fontId="0" fillId="3" borderId="30" pivotButton="0" quotePrefix="0" xfId="0"/>
    <xf numFmtId="49" fontId="0" fillId="0" borderId="31" pivotButton="0" quotePrefix="0" xfId="0"/>
    <xf numFmtId="2" fontId="11" fillId="3" borderId="24" pivotButton="0" quotePrefix="0" xfId="0"/>
    <xf numFmtId="49" fontId="9" fillId="41" borderId="19" pivotButton="0" quotePrefix="0" xfId="0"/>
    <xf numFmtId="0" fontId="9" fillId="41" borderId="20" pivotButton="0" quotePrefix="0" xfId="0"/>
    <xf numFmtId="0" fontId="10" fillId="41" borderId="20" pivotButton="0" quotePrefix="0" xfId="0"/>
    <xf numFmtId="49" fontId="0" fillId="9" borderId="19" pivotButton="0" quotePrefix="0" xfId="0"/>
    <xf numFmtId="0" fontId="0" fillId="9" borderId="20" pivotButton="0" quotePrefix="0" xfId="0"/>
    <xf numFmtId="167" fontId="11" fillId="9" borderId="20" pivotButton="0" quotePrefix="0" xfId="0"/>
    <xf numFmtId="171" fontId="11" fillId="9" borderId="20" pivotButton="0" quotePrefix="0" xfId="0"/>
    <xf numFmtId="0" fontId="11" fillId="9" borderId="20" pivotButton="0" quotePrefix="0" xfId="0"/>
    <xf numFmtId="49" fontId="17" fillId="3" borderId="15" pivotButton="0" quotePrefix="0" xfId="0"/>
    <xf numFmtId="49" fontId="0" fillId="3" borderId="15" applyAlignment="1" pivotButton="0" quotePrefix="0" xfId="0">
      <alignment horizontal="center"/>
    </xf>
    <xf numFmtId="171" fontId="11" fillId="42" borderId="20" pivotButton="0" quotePrefix="0" xfId="0"/>
    <xf numFmtId="167" fontId="11" fillId="42" borderId="20" pivotButton="0" quotePrefix="0" xfId="0"/>
    <xf numFmtId="0" fontId="11" fillId="19" borderId="20" pivotButton="0" quotePrefix="0" xfId="0"/>
    <xf numFmtId="0" fontId="11" fillId="42" borderId="20" pivotButton="0" quotePrefix="0" xfId="0"/>
    <xf numFmtId="49" fontId="0" fillId="3" borderId="27" applyAlignment="1" pivotButton="0" quotePrefix="0" xfId="0">
      <alignment horizontal="center"/>
    </xf>
    <xf numFmtId="172" fontId="11" fillId="42" borderId="20" pivotButton="0" quotePrefix="0" xfId="0"/>
    <xf numFmtId="0" fontId="0" fillId="3" borderId="32" pivotButton="0" quotePrefix="0" xfId="0"/>
    <xf numFmtId="167" fontId="0" fillId="3" borderId="24" applyAlignment="1" pivotButton="0" quotePrefix="0" xfId="0">
      <alignment horizontal="center"/>
    </xf>
    <xf numFmtId="2" fontId="11" fillId="19" borderId="20" pivotButton="0" quotePrefix="0" xfId="0"/>
    <xf numFmtId="167" fontId="11" fillId="3" borderId="24" pivotButton="0" quotePrefix="0" xfId="0"/>
    <xf numFmtId="167" fontId="11" fillId="3" borderId="15" pivotButton="0" quotePrefix="0" xfId="0"/>
    <xf numFmtId="49" fontId="0" fillId="7" borderId="19" pivotButton="0" quotePrefix="0" xfId="0"/>
    <xf numFmtId="0" fontId="0" fillId="3" borderId="18" applyAlignment="1" pivotButton="0" quotePrefix="0" xfId="0">
      <alignment horizontal="center"/>
    </xf>
    <xf numFmtId="0" fontId="0" fillId="3" borderId="15" applyAlignment="1" pivotButton="0" quotePrefix="0" xfId="0">
      <alignment horizontal="center"/>
    </xf>
    <xf numFmtId="171" fontId="0" fillId="3" borderId="15" applyAlignment="1" pivotButton="0" quotePrefix="0" xfId="0">
      <alignment horizontal="center"/>
    </xf>
    <xf numFmtId="49" fontId="11" fillId="3" borderId="15" applyAlignment="1" pivotButton="0" quotePrefix="0" xfId="0">
      <alignment horizontal="center"/>
    </xf>
    <xf numFmtId="49" fontId="15" fillId="7" borderId="19" pivotButton="0" quotePrefix="0" xfId="0"/>
    <xf numFmtId="0" fontId="15" fillId="3" borderId="18" pivotButton="0" quotePrefix="0" xfId="0"/>
    <xf numFmtId="0" fontId="15" fillId="3" borderId="15" pivotButton="0" quotePrefix="0" xfId="0"/>
    <xf numFmtId="49" fontId="13" fillId="3" borderId="27" pivotButton="0" quotePrefix="0" xfId="0"/>
    <xf numFmtId="167" fontId="13" fillId="3" borderId="14" pivotButton="0" quotePrefix="0" xfId="0"/>
    <xf numFmtId="171" fontId="11" fillId="42" borderId="33" pivotButton="0" quotePrefix="0" xfId="0"/>
    <xf numFmtId="171" fontId="11" fillId="42" borderId="34" pivotButton="0" quotePrefix="0" xfId="0"/>
    <xf numFmtId="0" fontId="0" fillId="3" borderId="35" pivotButton="0" quotePrefix="0" xfId="0"/>
    <xf numFmtId="49" fontId="0" fillId="3" borderId="19" pivotButton="0" quotePrefix="0" xfId="0"/>
    <xf numFmtId="165" fontId="11" fillId="43" borderId="20" pivotButton="0" quotePrefix="0" xfId="0"/>
    <xf numFmtId="0" fontId="11" fillId="3" borderId="20" pivotButton="0" quotePrefix="0" xfId="0"/>
    <xf numFmtId="0" fontId="0" fillId="3" borderId="36" pivotButton="0" quotePrefix="0" xfId="0"/>
    <xf numFmtId="0" fontId="0" fillId="3" borderId="27" pivotButton="0" quotePrefix="0" xfId="0"/>
    <xf numFmtId="49" fontId="9" fillId="44" borderId="19" pivotButton="0" quotePrefix="0" xfId="0"/>
    <xf numFmtId="0" fontId="0" fillId="44" borderId="20" pivotButton="0" quotePrefix="0" xfId="0"/>
    <xf numFmtId="167" fontId="0" fillId="3" borderId="24" pivotButton="0" quotePrefix="0" xfId="0"/>
    <xf numFmtId="49" fontId="11" fillId="3" borderId="28" pivotButton="0" quotePrefix="0" xfId="0"/>
    <xf numFmtId="1" fontId="11" fillId="42" borderId="20" applyAlignment="1" pivotButton="0" quotePrefix="0" xfId="0">
      <alignment horizontal="right"/>
    </xf>
    <xf numFmtId="49" fontId="11" fillId="3" borderId="32" applyAlignment="1" pivotButton="0" quotePrefix="0" xfId="0">
      <alignment horizontal="right"/>
    </xf>
    <xf numFmtId="0" fontId="0" fillId="42" borderId="20" pivotButton="0" quotePrefix="0" xfId="0"/>
    <xf numFmtId="167" fontId="13" fillId="3" borderId="18" pivotButton="0" quotePrefix="0" xfId="0"/>
    <xf numFmtId="165" fontId="13" fillId="3" borderId="15" pivotButton="0" quotePrefix="0" xfId="0"/>
    <xf numFmtId="2" fontId="11" fillId="19" borderId="20" applyAlignment="1" pivotButton="0" quotePrefix="0" xfId="0">
      <alignment horizontal="right"/>
    </xf>
    <xf numFmtId="167" fontId="15" fillId="3" borderId="15" pivotButton="0" quotePrefix="0" xfId="0"/>
    <xf numFmtId="0" fontId="10" fillId="3" borderId="15" pivotButton="0" quotePrefix="0" xfId="0"/>
    <xf numFmtId="0" fontId="11" fillId="3" borderId="15" pivotButton="0" quotePrefix="0" xfId="0"/>
    <xf numFmtId="2" fontId="11" fillId="3" borderId="24" applyAlignment="1" pivotButton="0" quotePrefix="0" xfId="0">
      <alignment horizontal="right"/>
    </xf>
    <xf numFmtId="173" fontId="13" fillId="3" borderId="15" pivotButton="0" quotePrefix="0" xfId="0"/>
    <xf numFmtId="167" fontId="13" fillId="3" borderId="15" pivotButton="0" quotePrefix="0" xfId="0"/>
    <xf numFmtId="49" fontId="18" fillId="3" borderId="15" pivotButton="0" quotePrefix="0" xfId="0"/>
    <xf numFmtId="167" fontId="11" fillId="3" borderId="15" applyAlignment="1" pivotButton="0" quotePrefix="0" xfId="0">
      <alignment horizontal="right"/>
    </xf>
    <xf numFmtId="4" fontId="0" fillId="0" borderId="0" pivotButton="0" quotePrefix="0" xfId="0"/>
    <xf numFmtId="0" fontId="0" fillId="0" borderId="37" pivotButton="1" quotePrefix="0" xfId="0"/>
    <xf numFmtId="0" fontId="0" fillId="0" borderId="38" pivotButton="1" quotePrefix="0" xfId="0"/>
    <xf numFmtId="0" fontId="0" fillId="0" borderId="38" pivotButton="0" quotePrefix="0" xfId="0"/>
    <xf numFmtId="0" fontId="0" fillId="0" borderId="39" pivotButton="0" quotePrefix="0" xfId="0"/>
    <xf numFmtId="0" fontId="0" fillId="0" borderId="40" pivotButton="0" quotePrefix="0" xfId="0"/>
    <xf numFmtId="0" fontId="0" fillId="0" borderId="37" pivotButton="0" quotePrefix="0" xfId="0"/>
    <xf numFmtId="0" fontId="0" fillId="0" borderId="41" pivotButton="0" quotePrefix="0" xfId="0"/>
    <xf numFmtId="0" fontId="0" fillId="0" borderId="42" pivotButton="0" quotePrefix="0" xfId="0"/>
    <xf numFmtId="0" fontId="0" fillId="0" borderId="43" pivotButton="0" quotePrefix="0" xfId="0"/>
    <xf numFmtId="0" fontId="0" fillId="0" borderId="44" pivotButton="0" quotePrefix="0" xfId="0"/>
    <xf numFmtId="0" fontId="0" fillId="0" borderId="46" pivotButton="0" quotePrefix="0" xfId="0"/>
    <xf numFmtId="165" fontId="0" fillId="45" borderId="0" applyAlignment="1" pivotButton="0" quotePrefix="0" xfId="0">
      <alignment horizontal="left"/>
    </xf>
    <xf numFmtId="164" fontId="0" fillId="45" borderId="0" applyAlignment="1" pivotButton="0" quotePrefix="0" xfId="0">
      <alignment horizontal="left"/>
    </xf>
    <xf numFmtId="0" fontId="9" fillId="45" borderId="0" pivotButton="0" quotePrefix="0" xfId="0"/>
    <xf numFmtId="173" fontId="0" fillId="0" borderId="0" pivotButton="0" quotePrefix="0" xfId="0"/>
    <xf numFmtId="2" fontId="0" fillId="0" borderId="0" pivotButton="0" quotePrefix="0" xfId="0"/>
    <xf numFmtId="0" fontId="12" fillId="0" borderId="0" pivotButton="0" quotePrefix="0" xfId="0"/>
    <xf numFmtId="0" fontId="9" fillId="46" borderId="0" pivotButton="0" quotePrefix="0" xfId="0"/>
    <xf numFmtId="0" fontId="11" fillId="0" borderId="0" pivotButton="0" quotePrefix="0" xfId="0"/>
    <xf numFmtId="1" fontId="9" fillId="46" borderId="0" pivotButton="0" quotePrefix="0" xfId="0"/>
    <xf numFmtId="0" fontId="0" fillId="47" borderId="0" pivotButton="0" quotePrefix="0" xfId="0"/>
    <xf numFmtId="0" fontId="11" fillId="47" borderId="0" pivotButton="0" quotePrefix="0" xfId="0"/>
    <xf numFmtId="0" fontId="20" fillId="0" borderId="0" pivotButton="0" quotePrefix="0" xfId="0"/>
    <xf numFmtId="0" fontId="21" fillId="0" borderId="0" pivotButton="0" quotePrefix="0" xfId="0"/>
    <xf numFmtId="0" fontId="21" fillId="47" borderId="0" pivotButton="0" quotePrefix="0" xfId="0"/>
    <xf numFmtId="0" fontId="0" fillId="48" borderId="0" pivotButton="0" quotePrefix="0" xfId="0"/>
    <xf numFmtId="0" fontId="21" fillId="48" borderId="0" pivotButton="0" quotePrefix="0" xfId="0"/>
    <xf numFmtId="164" fontId="0" fillId="0" borderId="0" pivotButton="0" quotePrefix="0" xfId="0"/>
    <xf numFmtId="165" fontId="0" fillId="0" borderId="0" pivotButton="0" quotePrefix="0" xfId="0"/>
    <xf numFmtId="165" fontId="20" fillId="0" borderId="0" pivotButton="0" quotePrefix="0" xfId="0"/>
    <xf numFmtId="0" fontId="11" fillId="48" borderId="0" pivotButton="0" quotePrefix="0" xfId="0"/>
    <xf numFmtId="0" fontId="0" fillId="49" borderId="0" pivotButton="0" quotePrefix="0" xfId="0"/>
    <xf numFmtId="0" fontId="11" fillId="49" borderId="0" pivotButton="0" quotePrefix="0" xfId="0"/>
    <xf numFmtId="0" fontId="2" fillId="30" borderId="26" pivotButton="0" quotePrefix="0" xfId="1"/>
    <xf numFmtId="0" fontId="2" fillId="21" borderId="26" applyAlignment="1" pivotButton="0" quotePrefix="0" xfId="1">
      <alignment horizontal="left"/>
    </xf>
    <xf numFmtId="0" fontId="2" fillId="27" borderId="26" applyAlignment="1" pivotButton="0" quotePrefix="0" xfId="1">
      <alignment horizontal="left"/>
    </xf>
    <xf numFmtId="0" fontId="2" fillId="18" borderId="26" applyAlignment="1" pivotButton="0" quotePrefix="0" xfId="1">
      <alignment horizontal="left"/>
    </xf>
    <xf numFmtId="0" fontId="2" fillId="50" borderId="26" applyAlignment="1" pivotButton="0" quotePrefix="0" xfId="1">
      <alignment horizontal="left"/>
    </xf>
    <xf numFmtId="0" fontId="2" fillId="5" borderId="26" applyAlignment="1" pivotButton="0" quotePrefix="0" xfId="1">
      <alignment horizontal="left"/>
    </xf>
    <xf numFmtId="0" fontId="19" fillId="0" borderId="26" pivotButton="0" quotePrefix="0" xfId="1"/>
    <xf numFmtId="2" fontId="2" fillId="27" borderId="26" pivotButton="0" quotePrefix="0" xfId="1"/>
    <xf numFmtId="2" fontId="2" fillId="24" borderId="26" pivotButton="0" quotePrefix="0" xfId="1"/>
    <xf numFmtId="2" fontId="2" fillId="21" borderId="26" applyAlignment="1" pivotButton="0" quotePrefix="0" xfId="1">
      <alignment horizontal="left"/>
    </xf>
    <xf numFmtId="2" fontId="2" fillId="18" borderId="26" applyAlignment="1" pivotButton="0" quotePrefix="0" xfId="1">
      <alignment horizontal="left"/>
    </xf>
    <xf numFmtId="2" fontId="2" fillId="50" borderId="26" applyAlignment="1" pivotButton="0" quotePrefix="0" xfId="1">
      <alignment horizontal="left"/>
    </xf>
    <xf numFmtId="2" fontId="2" fillId="5" borderId="26" applyAlignment="1" pivotButton="0" quotePrefix="0" xfId="1">
      <alignment horizontal="left"/>
    </xf>
    <xf numFmtId="0" fontId="2" fillId="27" borderId="26" pivotButton="0" quotePrefix="0" xfId="1"/>
    <xf numFmtId="0" fontId="2" fillId="24" borderId="26" pivotButton="0" quotePrefix="0" xfId="1"/>
    <xf numFmtId="165" fontId="2" fillId="21" borderId="26" applyAlignment="1" pivotButton="0" quotePrefix="0" xfId="1">
      <alignment horizontal="left"/>
    </xf>
    <xf numFmtId="165" fontId="2" fillId="18" borderId="26" applyAlignment="1" pivotButton="0" quotePrefix="0" xfId="1">
      <alignment horizontal="left"/>
    </xf>
    <xf numFmtId="165" fontId="2" fillId="50" borderId="26" applyAlignment="1" pivotButton="0" quotePrefix="0" xfId="1">
      <alignment horizontal="left"/>
    </xf>
    <xf numFmtId="165" fontId="2" fillId="5" borderId="26" applyAlignment="1" pivotButton="0" quotePrefix="0" xfId="1">
      <alignment horizontal="left"/>
    </xf>
    <xf numFmtId="2" fontId="2" fillId="18" borderId="26" pivotButton="0" quotePrefix="0" xfId="1"/>
    <xf numFmtId="0" fontId="2" fillId="18" borderId="26" pivotButton="0" quotePrefix="0" xfId="1"/>
    <xf numFmtId="0" fontId="2" fillId="2" borderId="26" pivotButton="0" quotePrefix="0" xfId="1"/>
    <xf numFmtId="165" fontId="2" fillId="25" borderId="26" pivotButton="0" quotePrefix="0" xfId="1"/>
    <xf numFmtId="165" fontId="2" fillId="20" borderId="26" pivotButton="0" quotePrefix="0" xfId="1"/>
    <xf numFmtId="0" fontId="2" fillId="20" borderId="26" pivotButton="0" quotePrefix="0" xfId="1"/>
    <xf numFmtId="0" fontId="2" fillId="0" borderId="26" pivotButton="0" quotePrefix="0" xfId="1"/>
    <xf numFmtId="0" fontId="2" fillId="21" borderId="26" pivotButton="0" quotePrefix="0" xfId="1"/>
    <xf numFmtId="0" fontId="2" fillId="50" borderId="26" pivotButton="0" quotePrefix="0" xfId="1"/>
    <xf numFmtId="0" fontId="2" fillId="5" borderId="26" pivotButton="0" quotePrefix="0" xfId="1"/>
    <xf numFmtId="4" fontId="2" fillId="21" borderId="26" pivotButton="0" quotePrefix="0" xfId="1"/>
    <xf numFmtId="0" fontId="1" fillId="2" borderId="26" pivotButton="0" quotePrefix="0" xfId="1"/>
    <xf numFmtId="0" fontId="2" fillId="3" borderId="26" pivotButton="0" quotePrefix="0" xfId="1"/>
    <xf numFmtId="164" fontId="2" fillId="3" borderId="26" pivotButton="0" quotePrefix="0" xfId="1"/>
    <xf numFmtId="164" fontId="2" fillId="2" borderId="26" pivotButton="0" quotePrefix="0" xfId="1"/>
    <xf numFmtId="164" fontId="2" fillId="27" borderId="26" applyAlignment="1" pivotButton="0" quotePrefix="0" xfId="1">
      <alignment horizontal="left"/>
    </xf>
    <xf numFmtId="0" fontId="2" fillId="12" borderId="26" pivotButton="0" quotePrefix="0" xfId="1"/>
    <xf numFmtId="164" fontId="2" fillId="12" borderId="26" pivotButton="0" quotePrefix="0" xfId="1"/>
    <xf numFmtId="164" fontId="8" fillId="27" borderId="26" applyAlignment="1" pivotButton="0" quotePrefix="0" xfId="1">
      <alignment horizontal="left"/>
    </xf>
    <xf numFmtId="165" fontId="2" fillId="12" borderId="26" pivotButton="0" quotePrefix="0" xfId="1"/>
    <xf numFmtId="165" fontId="2" fillId="2" borderId="26" pivotButton="0" quotePrefix="0" xfId="1"/>
    <xf numFmtId="165" fontId="2" fillId="27" borderId="26" applyAlignment="1" pivotButton="0" quotePrefix="0" xfId="1">
      <alignment horizontal="left"/>
    </xf>
    <xf numFmtId="0" fontId="2" fillId="13" borderId="26" pivotButton="0" quotePrefix="0" xfId="1"/>
    <xf numFmtId="164" fontId="2" fillId="13" borderId="26" pivotButton="0" quotePrefix="0" xfId="1"/>
    <xf numFmtId="165" fontId="2" fillId="13" borderId="26" pivotButton="0" quotePrefix="0" xfId="1"/>
    <xf numFmtId="0" fontId="2" fillId="14" borderId="26" pivotButton="0" quotePrefix="0" xfId="1"/>
    <xf numFmtId="164" fontId="2" fillId="14" borderId="26" pivotButton="0" quotePrefix="0" xfId="1"/>
    <xf numFmtId="165" fontId="2" fillId="14" borderId="26" pivotButton="0" quotePrefix="0" xfId="1"/>
    <xf numFmtId="165" fontId="2" fillId="3" borderId="26" pivotButton="0" quotePrefix="0" xfId="1"/>
    <xf numFmtId="165" fontId="2" fillId="3" borderId="26" applyAlignment="1" pivotButton="0" quotePrefix="0" xfId="1">
      <alignment horizontal="left"/>
    </xf>
    <xf numFmtId="0" fontId="22" fillId="0" borderId="0" pivotButton="0" quotePrefix="0" xfId="0"/>
    <xf numFmtId="0" fontId="23" fillId="0" borderId="0" pivotButton="0" quotePrefix="0" xfId="0"/>
    <xf numFmtId="0" fontId="24" fillId="51" borderId="0" pivotButton="0" quotePrefix="0" xfId="0"/>
    <xf numFmtId="0" fontId="0" fillId="51" borderId="0" pivotButton="0" quotePrefix="0" xfId="0"/>
    <xf numFmtId="1" fontId="0" fillId="0" borderId="0" pivotButton="0" quotePrefix="0" xfId="0"/>
    <xf numFmtId="0" fontId="11" fillId="52" borderId="0" pivotButton="0" quotePrefix="0" xfId="0"/>
    <xf numFmtId="2" fontId="11" fillId="0" borderId="0" pivotButton="0" quotePrefix="0" xfId="0"/>
    <xf numFmtId="2" fontId="11" fillId="52" borderId="0" pivotButton="0" quotePrefix="0" xfId="0"/>
    <xf numFmtId="1" fontId="11" fillId="52" borderId="0" pivotButton="0" quotePrefix="0" xfId="0"/>
    <xf numFmtId="0" fontId="25" fillId="0" borderId="0" pivotButton="0" quotePrefix="0" xfId="0"/>
    <xf numFmtId="0" fontId="26" fillId="0" borderId="0" pivotButton="0" quotePrefix="0" xfId="0"/>
    <xf numFmtId="174" fontId="0" fillId="0" borderId="0" pivotButton="0" quotePrefix="0" xfId="0"/>
    <xf numFmtId="175" fontId="0" fillId="0" borderId="0" pivotButton="0" quotePrefix="0" xfId="0"/>
    <xf numFmtId="0" fontId="27" fillId="0" borderId="0" pivotButton="0" quotePrefix="0" xfId="0"/>
    <xf numFmtId="165" fontId="20" fillId="52" borderId="0" pivotButton="0" quotePrefix="0" xfId="0"/>
    <xf numFmtId="0" fontId="0" fillId="52" borderId="0" pivotButton="0" quotePrefix="0" xfId="0"/>
    <xf numFmtId="165" fontId="0" fillId="52" borderId="0" pivotButton="0" quotePrefix="0" xfId="0"/>
    <xf numFmtId="174" fontId="0" fillId="52" borderId="0" pivotButton="0" quotePrefix="0" xfId="0"/>
    <xf numFmtId="175" fontId="0" fillId="52" borderId="0" pivotButton="0" quotePrefix="0" xfId="0"/>
    <xf numFmtId="0" fontId="28" fillId="52" borderId="0" pivotButton="0" quotePrefix="0" xfId="0"/>
    <xf numFmtId="0" fontId="29" fillId="0" borderId="0" pivotButton="0" quotePrefix="0" xfId="0"/>
    <xf numFmtId="167" fontId="20" fillId="0" borderId="0" pivotButton="0" quotePrefix="0" xfId="0"/>
    <xf numFmtId="0" fontId="30" fillId="0" borderId="0" pivotButton="0" quotePrefix="0" xfId="0"/>
    <xf numFmtId="0" fontId="31" fillId="0" borderId="0" pivotButton="0" quotePrefix="0" xfId="0"/>
    <xf numFmtId="0" fontId="33" fillId="0" borderId="0" pivotButton="0" quotePrefix="0" xfId="0"/>
    <xf numFmtId="0" fontId="21" fillId="53" borderId="0" pivotButton="0" quotePrefix="0" xfId="0"/>
    <xf numFmtId="0" fontId="34" fillId="0" borderId="0" pivotButton="0" quotePrefix="0" xfId="0"/>
    <xf numFmtId="0" fontId="36" fillId="0" borderId="0" pivotButton="0" quotePrefix="0" xfId="0"/>
    <xf numFmtId="0" fontId="20" fillId="53" borderId="0" pivotButton="0" quotePrefix="0" xfId="0"/>
    <xf numFmtId="164" fontId="20" fillId="53" borderId="0" pivotButton="0" quotePrefix="0" xfId="0"/>
    <xf numFmtId="0" fontId="11" fillId="0" borderId="49" pivotButton="0" quotePrefix="0" xfId="0"/>
    <xf numFmtId="0" fontId="0" fillId="0" borderId="49" pivotButton="0" quotePrefix="0" xfId="0"/>
    <xf numFmtId="0" fontId="0" fillId="0" borderId="50" pivotButton="0" quotePrefix="0" xfId="0"/>
    <xf numFmtId="2" fontId="0" fillId="0" borderId="50" pivotButton="0" quotePrefix="0" xfId="0"/>
    <xf numFmtId="164" fontId="20" fillId="53" borderId="50" pivotButton="0" quotePrefix="0" xfId="0"/>
    <xf numFmtId="176" fontId="0" fillId="0" borderId="50" pivotButton="0" quotePrefix="0" xfId="0"/>
    <xf numFmtId="0" fontId="0" fillId="0" borderId="51" pivotButton="0" quotePrefix="0" xfId="0"/>
    <xf numFmtId="2" fontId="0" fillId="0" borderId="51" pivotButton="0" quotePrefix="0" xfId="0"/>
    <xf numFmtId="164" fontId="20" fillId="53" borderId="51" pivotButton="0" quotePrefix="0" xfId="0"/>
    <xf numFmtId="176" fontId="0" fillId="0" borderId="51" pivotButton="0" quotePrefix="0" xfId="0"/>
    <xf numFmtId="0" fontId="9" fillId="54" borderId="53" pivotButton="0" quotePrefix="0" xfId="0"/>
    <xf numFmtId="0" fontId="9" fillId="54" borderId="54" pivotButton="0" quotePrefix="0" xfId="0"/>
    <xf numFmtId="0" fontId="11" fillId="0" borderId="55" pivotButton="0" quotePrefix="0" xfId="0"/>
    <xf numFmtId="0" fontId="11" fillId="0" borderId="56" pivotButton="0" quotePrefix="0" xfId="0"/>
    <xf numFmtId="0" fontId="9" fillId="54" borderId="57" pivotButton="0" quotePrefix="0" xfId="0"/>
    <xf numFmtId="0" fontId="0" fillId="0" borderId="58" pivotButton="0" quotePrefix="0" xfId="0"/>
    <xf numFmtId="0" fontId="0" fillId="0" borderId="59" pivotButton="0" quotePrefix="0" xfId="0"/>
    <xf numFmtId="0" fontId="21" fillId="53" borderId="49" pivotButton="0" quotePrefix="0" xfId="0"/>
    <xf numFmtId="164" fontId="21" fillId="53" borderId="49" pivotButton="0" quotePrefix="0" xfId="0"/>
    <xf numFmtId="1" fontId="21" fillId="53" borderId="49" pivotButton="0" quotePrefix="0" xfId="0"/>
    <xf numFmtId="0" fontId="33" fillId="0" borderId="49" pivotButton="0" quotePrefix="0" xfId="0"/>
    <xf numFmtId="2" fontId="11" fillId="0" borderId="49" pivotButton="0" quotePrefix="0" xfId="0"/>
    <xf numFmtId="0" fontId="35" fillId="0" borderId="49" pivotButton="0" quotePrefix="0" xfId="0"/>
    <xf numFmtId="176" fontId="35" fillId="0" borderId="49" pivotButton="0" quotePrefix="0" xfId="0"/>
    <xf numFmtId="177" fontId="11" fillId="0" borderId="49" pivotButton="0" quotePrefix="0" xfId="0"/>
    <xf numFmtId="0" fontId="11" fillId="0" borderId="52" pivotButton="0" quotePrefix="0" xfId="0"/>
    <xf numFmtId="0" fontId="33" fillId="0" borderId="60" pivotButton="0" quotePrefix="0" xfId="0"/>
    <xf numFmtId="0" fontId="0" fillId="0" borderId="60" pivotButton="0" quotePrefix="0" xfId="0"/>
    <xf numFmtId="0" fontId="11" fillId="55" borderId="0" pivotButton="0" quotePrefix="0" xfId="0"/>
    <xf numFmtId="0" fontId="0" fillId="55" borderId="0" pivotButton="0" quotePrefix="0" xfId="0"/>
    <xf numFmtId="165" fontId="20" fillId="53" borderId="0" pivotButton="0" quotePrefix="0" xfId="0"/>
    <xf numFmtId="0" fontId="37" fillId="0" borderId="0" pivotButton="0" quotePrefix="0" xfId="0"/>
    <xf numFmtId="0" fontId="38" fillId="0" borderId="0" pivotButton="0" quotePrefix="0" xfId="0"/>
    <xf numFmtId="0" fontId="25" fillId="56" borderId="0" pivotButton="0" quotePrefix="0" xfId="0"/>
    <xf numFmtId="0" fontId="25" fillId="49" borderId="0" pivotButton="0" quotePrefix="0" xfId="0"/>
    <xf numFmtId="0" fontId="25" fillId="53" borderId="0" pivotButton="0" quotePrefix="0" xfId="0"/>
    <xf numFmtId="0" fontId="25" fillId="48" borderId="0" pivotButton="0" quotePrefix="0" xfId="0"/>
    <xf numFmtId="0" fontId="25" fillId="57" borderId="0" pivotButton="0" quotePrefix="0" xfId="0"/>
    <xf numFmtId="0" fontId="11" fillId="58" borderId="0" pivotButton="0" quotePrefix="0" xfId="0"/>
    <xf numFmtId="0" fontId="0" fillId="58" borderId="0" pivotButton="0" quotePrefix="0" xfId="0"/>
    <xf numFmtId="0" fontId="0" fillId="56" borderId="0" pivotButton="0" quotePrefix="0" xfId="0"/>
    <xf numFmtId="0" fontId="11" fillId="56" borderId="0" pivotButton="0" quotePrefix="0" xfId="0"/>
    <xf numFmtId="0" fontId="0" fillId="53" borderId="0" pivotButton="0" quotePrefix="0" xfId="0"/>
    <xf numFmtId="0" fontId="11" fillId="53" borderId="0" pivotButton="0" quotePrefix="0" xfId="0"/>
    <xf numFmtId="0" fontId="0" fillId="57" borderId="0" pivotButton="0" quotePrefix="0" xfId="0"/>
    <xf numFmtId="0" fontId="0" fillId="59" borderId="0" applyAlignment="1" pivotButton="0" quotePrefix="0" xfId="0">
      <alignment horizontal="center"/>
    </xf>
    <xf numFmtId="165" fontId="20" fillId="60" borderId="0" pivotButton="0" quotePrefix="0" xfId="0"/>
    <xf numFmtId="165" fontId="0" fillId="48" borderId="0" pivotButton="0" quotePrefix="0" xfId="0"/>
    <xf numFmtId="0" fontId="25" fillId="61" borderId="0" pivotButton="0" quotePrefix="0" xfId="0"/>
    <xf numFmtId="0" fontId="25" fillId="62" borderId="0" pivotButton="0" quotePrefix="0" xfId="0"/>
    <xf numFmtId="0" fontId="25" fillId="63" borderId="0" pivotButton="0" quotePrefix="0" xfId="0"/>
    <xf numFmtId="0" fontId="25" fillId="64" borderId="0" pivotButton="0" quotePrefix="0" xfId="0"/>
    <xf numFmtId="0" fontId="40" fillId="0" borderId="0" pivotButton="0" quotePrefix="0" xfId="0"/>
    <xf numFmtId="0" fontId="42" fillId="0" borderId="0" pivotButton="0" quotePrefix="0" xfId="0"/>
    <xf numFmtId="0" fontId="44" fillId="0" borderId="0" pivotButton="0" quotePrefix="0" xfId="0"/>
    <xf numFmtId="0" fontId="11" fillId="59" borderId="0" applyAlignment="1" pivotButton="0" quotePrefix="0" xfId="0">
      <alignment horizontal="center"/>
    </xf>
    <xf numFmtId="165" fontId="0" fillId="56" borderId="0" pivotButton="0" quotePrefix="0" xfId="0"/>
    <xf numFmtId="164" fontId="0" fillId="56" borderId="0" pivotButton="0" quotePrefix="0" xfId="0"/>
    <xf numFmtId="164" fontId="0" fillId="49" borderId="0" pivotButton="0" quotePrefix="0" xfId="0"/>
    <xf numFmtId="165" fontId="0" fillId="49" borderId="0" pivotButton="0" quotePrefix="0" xfId="0"/>
    <xf numFmtId="0" fontId="0" fillId="0" borderId="0" applyAlignment="1" pivotButton="0" quotePrefix="0" xfId="0">
      <alignment horizontal="center"/>
    </xf>
    <xf numFmtId="0" fontId="32" fillId="53" borderId="0" applyAlignment="1" pivotButton="0" quotePrefix="0" xfId="0">
      <alignment horizontal="center"/>
    </xf>
    <xf numFmtId="0" fontId="39" fillId="53" borderId="0" applyAlignment="1" pivotButton="0" quotePrefix="0" xfId="0">
      <alignment horizontal="center"/>
    </xf>
    <xf numFmtId="0" fontId="41" fillId="53" borderId="0" applyAlignment="1" pivotButton="0" quotePrefix="0" xfId="0">
      <alignment horizontal="center"/>
    </xf>
    <xf numFmtId="0" fontId="43" fillId="53" borderId="0" applyAlignment="1" pivotButton="0" quotePrefix="0" xfId="0">
      <alignment horizontal="center"/>
    </xf>
    <xf numFmtId="165" fontId="0" fillId="65" borderId="0" pivotButton="0" quotePrefix="0" xfId="0"/>
    <xf numFmtId="0" fontId="0" fillId="62" borderId="0" pivotButton="0" quotePrefix="0" xfId="0"/>
    <xf numFmtId="0" fontId="36" fillId="45" borderId="0" pivotButton="0" quotePrefix="0" xfId="0"/>
    <xf numFmtId="0" fontId="11" fillId="0" borderId="0" applyAlignment="1" pivotButton="0" quotePrefix="0" xfId="0">
      <alignment horizontal="center"/>
    </xf>
    <xf numFmtId="0" fontId="11" fillId="66" borderId="0" applyAlignment="1" pivotButton="0" quotePrefix="0" xfId="0">
      <alignment horizontal="center"/>
    </xf>
    <xf numFmtId="0" fontId="0" fillId="66" borderId="0" applyAlignment="1" pivotButton="0" quotePrefix="0" xfId="0">
      <alignment horizontal="center"/>
    </xf>
    <xf numFmtId="164" fontId="20" fillId="0" borderId="0" pivotButton="0" quotePrefix="0" xfId="0"/>
    <xf numFmtId="0" fontId="33" fillId="66" borderId="0" pivotButton="0" quotePrefix="0" xfId="0"/>
    <xf numFmtId="0" fontId="45" fillId="66" borderId="0" pivotButton="0" quotePrefix="0" xfId="0"/>
    <xf numFmtId="0" fontId="25" fillId="67" borderId="0" pivotButton="0" quotePrefix="0" xfId="0"/>
    <xf numFmtId="0" fontId="46" fillId="0" borderId="0" pivotButton="0" quotePrefix="0" xfId="0"/>
    <xf numFmtId="165" fontId="0" fillId="67" borderId="0" pivotButton="0" quotePrefix="0" xfId="0"/>
    <xf numFmtId="0" fontId="0" fillId="67" borderId="0" pivotButton="0" quotePrefix="0" xfId="0"/>
    <xf numFmtId="0" fontId="47" fillId="67" borderId="0" pivotButton="0" quotePrefix="0" xfId="0"/>
    <xf numFmtId="165" fontId="0" fillId="61" borderId="0" pivotButton="0" quotePrefix="0" xfId="0"/>
    <xf numFmtId="0" fontId="0" fillId="61" borderId="0" pivotButton="0" quotePrefix="0" xfId="0"/>
    <xf numFmtId="0" fontId="47" fillId="61" borderId="0" pivotButton="0" quotePrefix="0" xfId="0"/>
    <xf numFmtId="167" fontId="0" fillId="0" borderId="0" pivotButton="0" quotePrefix="0" xfId="0"/>
    <xf numFmtId="167" fontId="0" fillId="57" borderId="0" pivotButton="0" quotePrefix="0" xfId="0"/>
    <xf numFmtId="165" fontId="0" fillId="57" borderId="0" pivotButton="0" quotePrefix="0" xfId="0"/>
    <xf numFmtId="178" fontId="0" fillId="57" borderId="0" pivotButton="0" quotePrefix="0" xfId="0"/>
    <xf numFmtId="0" fontId="11" fillId="68" borderId="0" pivotButton="0" quotePrefix="0" xfId="0"/>
    <xf numFmtId="0" fontId="11" fillId="69" borderId="0" pivotButton="0" quotePrefix="0" xfId="0"/>
    <xf numFmtId="0" fontId="46" fillId="59" borderId="0" applyAlignment="1" pivotButton="0" quotePrefix="0" xfId="0">
      <alignment horizontal="center"/>
    </xf>
    <xf numFmtId="0" fontId="47" fillId="0" borderId="0" pivotButton="0" quotePrefix="0" xfId="0"/>
    <xf numFmtId="0" fontId="0" fillId="68" borderId="0" pivotButton="0" quotePrefix="0" xfId="0"/>
    <xf numFmtId="165" fontId="0" fillId="68" borderId="0" pivotButton="0" quotePrefix="0" xfId="0"/>
    <xf numFmtId="0" fontId="0" fillId="69" borderId="0" pivotButton="0" quotePrefix="0" xfId="0"/>
    <xf numFmtId="165" fontId="0" fillId="69" borderId="0" pivotButton="0" quotePrefix="0" xfId="0"/>
    <xf numFmtId="0" fontId="35" fillId="67" borderId="0" pivotButton="0" quotePrefix="0" xfId="0"/>
    <xf numFmtId="0" fontId="48" fillId="0" borderId="0" pivotButton="0" quotePrefix="0" xfId="0"/>
    <xf numFmtId="3" fontId="0" fillId="0" borderId="0" pivotButton="0" quotePrefix="0" xfId="0"/>
    <xf numFmtId="0" fontId="35" fillId="57" borderId="0" pivotButton="0" quotePrefix="0" xfId="0"/>
    <xf numFmtId="0" fontId="49" fillId="49" borderId="0" pivotButton="0" quotePrefix="0" xfId="0"/>
    <xf numFmtId="2" fontId="0" fillId="52" borderId="0" pivotButton="0" quotePrefix="0" xfId="0"/>
    <xf numFmtId="164" fontId="0" fillId="52" borderId="0" pivotButton="0" quotePrefix="0" xfId="0"/>
    <xf numFmtId="0" fontId="35" fillId="62" borderId="0" pivotButton="0" quotePrefix="0" xfId="0"/>
    <xf numFmtId="0" fontId="35" fillId="64" borderId="0" pivotButton="0" quotePrefix="0" xfId="0"/>
    <xf numFmtId="0" fontId="50" fillId="0" borderId="0" pivotButton="0" quotePrefix="0" xfId="0"/>
    <xf numFmtId="0" fontId="11" fillId="49" borderId="0" applyAlignment="1" pivotButton="0" quotePrefix="0" xfId="0">
      <alignment wrapText="1"/>
    </xf>
    <xf numFmtId="0" fontId="49" fillId="49" borderId="0" applyAlignment="1" pivotButton="0" quotePrefix="0" xfId="0">
      <alignment wrapText="1"/>
    </xf>
    <xf numFmtId="0" fontId="0" fillId="0" borderId="0" applyAlignment="1" pivotButton="0" quotePrefix="0" xfId="0">
      <alignment wrapText="1"/>
    </xf>
    <xf numFmtId="0" fontId="11" fillId="48" borderId="0" applyAlignment="1" pivotButton="0" quotePrefix="0" xfId="0">
      <alignment wrapText="1"/>
    </xf>
    <xf numFmtId="0" fontId="0" fillId="0" borderId="0" applyAlignment="1" pivotButton="0" quotePrefix="0" xfId="0">
      <alignment horizontal="center" wrapText="1"/>
    </xf>
    <xf numFmtId="1" fontId="0" fillId="52" borderId="0" pivotButton="0" quotePrefix="0" xfId="0"/>
    <xf numFmtId="0" fontId="11" fillId="0" borderId="0" applyAlignment="1" pivotButton="0" quotePrefix="0" xfId="0">
      <alignment wrapText="1"/>
    </xf>
    <xf numFmtId="2" fontId="0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/>
    </xf>
    <xf numFmtId="3" fontId="20" fillId="53" borderId="0" pivotButton="0" quotePrefix="0" xfId="0"/>
    <xf numFmtId="0" fontId="11" fillId="67" borderId="0" applyAlignment="1" pivotButton="0" quotePrefix="0" xfId="0">
      <alignment horizontal="center"/>
    </xf>
    <xf numFmtId="0" fontId="11" fillId="53" borderId="0" applyAlignment="1" pivotButton="0" quotePrefix="0" xfId="0">
      <alignment horizontal="center"/>
    </xf>
    <xf numFmtId="0" fontId="11" fillId="70" borderId="0" pivotButton="0" quotePrefix="0" xfId="0"/>
    <xf numFmtId="0" fontId="11" fillId="70" borderId="0" applyAlignment="1" pivotButton="0" quotePrefix="0" xfId="0">
      <alignment horizontal="center"/>
    </xf>
    <xf numFmtId="0" fontId="51" fillId="48" borderId="0" pivotButton="0" quotePrefix="0" xfId="0"/>
    <xf numFmtId="0" fontId="51" fillId="53" borderId="0" pivotButton="0" quotePrefix="0" xfId="0"/>
    <xf numFmtId="0" fontId="51" fillId="70" borderId="0" pivotButton="0" quotePrefix="0" xfId="0"/>
    <xf numFmtId="165" fontId="0" fillId="53" borderId="0" pivotButton="0" quotePrefix="0" xfId="0"/>
    <xf numFmtId="0" fontId="0" fillId="70" borderId="0" pivotButton="0" quotePrefix="0" xfId="0"/>
    <xf numFmtId="0" fontId="37" fillId="0" borderId="0" pivotButton="0" quotePrefix="1" xfId="0"/>
    <xf numFmtId="0" fontId="38" fillId="0" borderId="0" pivotButton="0" quotePrefix="1" xfId="0"/>
    <xf numFmtId="0" fontId="52" fillId="0" borderId="0" pivotButton="0" quotePrefix="0" xfId="0"/>
    <xf numFmtId="0" fontId="35" fillId="48" borderId="0" pivotButton="0" quotePrefix="0" xfId="0"/>
    <xf numFmtId="0" fontId="53" fillId="0" borderId="0" pivotButton="0" quotePrefix="0" xfId="0"/>
    <xf numFmtId="168" fontId="0" fillId="0" borderId="0" pivotButton="0" quotePrefix="0" xfId="0"/>
    <xf numFmtId="16" fontId="0" fillId="0" borderId="0" pivotButton="0" quotePrefix="0" xfId="0"/>
    <xf numFmtId="16" fontId="20" fillId="53" borderId="0" pivotButton="0" quotePrefix="0" xfId="0"/>
    <xf numFmtId="168" fontId="11" fillId="0" borderId="0" pivotButton="0" quotePrefix="0" xfId="0"/>
    <xf numFmtId="0" fontId="11" fillId="57" borderId="0" pivotButton="0" quotePrefix="0" xfId="0"/>
    <xf numFmtId="0" fontId="35" fillId="53" borderId="0" pivotButton="0" quotePrefix="0" xfId="0"/>
    <xf numFmtId="0" fontId="11" fillId="65" borderId="0" pivotButton="0" quotePrefix="0" xfId="0"/>
    <xf numFmtId="178" fontId="20" fillId="53" borderId="0" pivotButton="0" quotePrefix="0" xfId="0"/>
    <xf numFmtId="179" fontId="0" fillId="0" borderId="0" pivotButton="0" quotePrefix="0" xfId="0"/>
    <xf numFmtId="0" fontId="54" fillId="0" borderId="0" pivotButton="0" quotePrefix="0" xfId="0"/>
    <xf numFmtId="0" fontId="55" fillId="0" borderId="0" pivotButton="0" quotePrefix="0" xfId="0"/>
    <xf numFmtId="167" fontId="0" fillId="52" borderId="0" pivotButton="0" quotePrefix="0" xfId="0"/>
    <xf numFmtId="179" fontId="0" fillId="52" borderId="0" pivotButton="0" quotePrefix="0" xfId="0"/>
    <xf numFmtId="164" fontId="11" fillId="0" borderId="0" pivotButton="0" quotePrefix="0" xfId="0"/>
    <xf numFmtId="0" fontId="56" fillId="0" borderId="0" pivotButton="0" quotePrefix="0" xfId="0"/>
    <xf numFmtId="0" fontId="35" fillId="61" borderId="0" pivotButton="0" quotePrefix="0" xfId="0"/>
    <xf numFmtId="180" fontId="0" fillId="0" borderId="0" pivotButton="0" quotePrefix="0" xfId="0"/>
    <xf numFmtId="181" fontId="0" fillId="0" borderId="0" pivotButton="0" quotePrefix="0" xfId="0"/>
    <xf numFmtId="0" fontId="59" fillId="0" borderId="0" pivotButton="0" quotePrefix="0" xfId="0"/>
    <xf numFmtId="0" fontId="11" fillId="61" borderId="0" pivotButton="0" quotePrefix="0" xfId="0"/>
    <xf numFmtId="0" fontId="21" fillId="49" borderId="0" pivotButton="0" quotePrefix="0" xfId="0"/>
    <xf numFmtId="2" fontId="20" fillId="53" borderId="0" pivotButton="0" quotePrefix="0" xfId="0"/>
    <xf numFmtId="0" fontId="60" fillId="0" borderId="0" pivotButton="0" quotePrefix="0" xfId="0"/>
    <xf numFmtId="0" fontId="61" fillId="0" borderId="0" pivotButton="0" quotePrefix="0" xfId="0"/>
    <xf numFmtId="0" fontId="35" fillId="49" borderId="0" pivotButton="0" quotePrefix="0" xfId="0"/>
    <xf numFmtId="0" fontId="62" fillId="0" borderId="0" pivotButton="0" quotePrefix="0" xfId="0"/>
    <xf numFmtId="0" fontId="11" fillId="49" borderId="0" pivotButton="0" quotePrefix="1" xfId="0"/>
    <xf numFmtId="0" fontId="11" fillId="71" borderId="0" pivotButton="0" quotePrefix="0" xfId="0"/>
    <xf numFmtId="0" fontId="11" fillId="72" borderId="0" pivotButton="0" quotePrefix="0" xfId="0"/>
    <xf numFmtId="0" fontId="11" fillId="73" borderId="0" pivotButton="0" quotePrefix="0" xfId="0"/>
    <xf numFmtId="2" fontId="0" fillId="62" borderId="0" pivotButton="0" quotePrefix="0" xfId="0"/>
    <xf numFmtId="2" fontId="0" fillId="49" borderId="0" pivotButton="0" quotePrefix="0" xfId="0"/>
    <xf numFmtId="165" fontId="11" fillId="0" borderId="0" pivotButton="0" quotePrefix="0" xfId="0"/>
    <xf numFmtId="2" fontId="11" fillId="62" borderId="0" pivotButton="0" quotePrefix="0" xfId="0"/>
    <xf numFmtId="2" fontId="11" fillId="49" borderId="0" pivotButton="0" quotePrefix="0" xfId="0"/>
    <xf numFmtId="2" fontId="0" fillId="56" borderId="0" pivotButton="0" quotePrefix="0" xfId="0"/>
    <xf numFmtId="164" fontId="20" fillId="49" borderId="0" pivotButton="0" quotePrefix="0" xfId="0"/>
    <xf numFmtId="2" fontId="0" fillId="53" borderId="0" pivotButton="0" quotePrefix="0" xfId="0"/>
    <xf numFmtId="0" fontId="63" fillId="0" borderId="0" pivotButton="0" quotePrefix="0" xfId="0"/>
    <xf numFmtId="0" fontId="64" fillId="0" borderId="0" pivotButton="0" quotePrefix="0" xfId="0"/>
    <xf numFmtId="0" fontId="65" fillId="0" borderId="0" pivotButton="0" quotePrefix="0" xfId="0"/>
    <xf numFmtId="0" fontId="66" fillId="46" borderId="0" pivotButton="0" quotePrefix="0" xfId="0"/>
    <xf numFmtId="0" fontId="0" fillId="46" borderId="0" pivotButton="0" quotePrefix="0" xfId="0"/>
    <xf numFmtId="1" fontId="20" fillId="53" borderId="0" pivotButton="0" quotePrefix="0" xfId="0"/>
    <xf numFmtId="0" fontId="66" fillId="74" borderId="0" pivotButton="0" quotePrefix="0" xfId="0"/>
    <xf numFmtId="0" fontId="0" fillId="74" borderId="0" pivotButton="0" quotePrefix="0" xfId="0"/>
    <xf numFmtId="0" fontId="67" fillId="0" borderId="0" pivotButton="0" quotePrefix="0" xfId="0"/>
    <xf numFmtId="164" fontId="67" fillId="0" borderId="0" pivotButton="0" quotePrefix="0" xfId="0"/>
    <xf numFmtId="1" fontId="11" fillId="0" borderId="0" pivotButton="0" quotePrefix="0" xfId="0"/>
    <xf numFmtId="0" fontId="66" fillId="75" borderId="0" pivotButton="0" quotePrefix="0" xfId="0"/>
    <xf numFmtId="0" fontId="0" fillId="75" borderId="0" pivotButton="0" quotePrefix="0" xfId="0"/>
    <xf numFmtId="0" fontId="66" fillId="76" borderId="0" pivotButton="0" quotePrefix="0" xfId="0"/>
    <xf numFmtId="0" fontId="0" fillId="76" borderId="0" pivotButton="0" quotePrefix="0" xfId="0"/>
    <xf numFmtId="0" fontId="66" fillId="77" borderId="0" pivotButton="0" quotePrefix="0" xfId="0"/>
    <xf numFmtId="0" fontId="0" fillId="77" borderId="0" pivotButton="0" quotePrefix="0" xfId="0"/>
    <xf numFmtId="0" fontId="66" fillId="78" borderId="0" pivotButton="0" quotePrefix="0" xfId="0"/>
    <xf numFmtId="0" fontId="0" fillId="78" borderId="0" pivotButton="0" quotePrefix="0" xfId="0"/>
    <xf numFmtId="0" fontId="66" fillId="79" borderId="0" pivotButton="0" quotePrefix="0" xfId="0"/>
    <xf numFmtId="0" fontId="0" fillId="79" borderId="0" pivotButton="0" quotePrefix="0" xfId="0"/>
    <xf numFmtId="0" fontId="35" fillId="0" borderId="0" pivotButton="0" quotePrefix="0" xfId="0"/>
    <xf numFmtId="0" fontId="35" fillId="80" borderId="0" pivotButton="0" quotePrefix="0" xfId="0"/>
    <xf numFmtId="179" fontId="68" fillId="49" borderId="0" pivotButton="0" quotePrefix="0" xfId="0"/>
    <xf numFmtId="0" fontId="69" fillId="0" borderId="0" pivotButton="0" quotePrefix="0" xfId="0"/>
    <xf numFmtId="0" fontId="71" fillId="47" borderId="0" pivotButton="0" quotePrefix="0" xfId="0"/>
    <xf numFmtId="0" fontId="70" fillId="0" borderId="0" pivotButton="0" quotePrefix="0" xfId="0"/>
    <xf numFmtId="0" fontId="0" fillId="0" borderId="0" pivotButton="0" quotePrefix="1" xfId="0"/>
    <xf numFmtId="0" fontId="72" fillId="0" borderId="0" pivotButton="0" quotePrefix="0" xfId="0"/>
    <xf numFmtId="179" fontId="73" fillId="49" borderId="0" pivotButton="0" quotePrefix="0" xfId="0"/>
    <xf numFmtId="0" fontId="74" fillId="0" borderId="0" pivotButton="0" quotePrefix="0" xfId="0"/>
    <xf numFmtId="0" fontId="75" fillId="0" borderId="0" pivotButton="0" quotePrefix="0" xfId="0"/>
    <xf numFmtId="0" fontId="66" fillId="81" borderId="0" pivotButton="0" quotePrefix="0" xfId="0"/>
    <xf numFmtId="0" fontId="0" fillId="81" borderId="0" pivotButton="0" quotePrefix="0" xfId="0"/>
    <xf numFmtId="14" fontId="0" fillId="0" borderId="0" pivotButton="0" quotePrefix="0" xfId="0"/>
    <xf numFmtId="20" fontId="0" fillId="0" borderId="0" pivotButton="0" quotePrefix="0" xfId="0"/>
    <xf numFmtId="0" fontId="11" fillId="82" borderId="0" pivotButton="0" quotePrefix="0" xfId="0"/>
    <xf numFmtId="3" fontId="21" fillId="53" borderId="0" pivotButton="0" quotePrefix="0" xfId="0"/>
    <xf numFmtId="0" fontId="76" fillId="0" borderId="0" pivotButton="0" quotePrefix="0" xfId="0"/>
    <xf numFmtId="182" fontId="0" fillId="0" borderId="0" pivotButton="0" quotePrefix="0" xfId="0"/>
    <xf numFmtId="183" fontId="0" fillId="0" borderId="0" pivotButton="0" quotePrefix="0" xfId="0"/>
    <xf numFmtId="0" fontId="35" fillId="63" borderId="0" pivotButton="0" quotePrefix="0" xfId="0"/>
    <xf numFmtId="11" fontId="20" fillId="53" borderId="0" pivotButton="0" quotePrefix="0" xfId="0"/>
    <xf numFmtId="178" fontId="0" fillId="0" borderId="0" pivotButton="0" quotePrefix="0" xfId="0"/>
    <xf numFmtId="184" fontId="0" fillId="0" borderId="0" pivotButton="0" quotePrefix="0" xfId="0"/>
    <xf numFmtId="185" fontId="0" fillId="0" borderId="0" pivotButton="0" quotePrefix="0" xfId="0"/>
    <xf numFmtId="167" fontId="20" fillId="53" borderId="0" pivotButton="0" quotePrefix="0" xfId="0"/>
    <xf numFmtId="0" fontId="35" fillId="84" borderId="0" pivotButton="0" quotePrefix="0" xfId="0"/>
    <xf numFmtId="0" fontId="66" fillId="85" borderId="0" pivotButton="0" quotePrefix="0" xfId="0"/>
    <xf numFmtId="0" fontId="0" fillId="85" borderId="0" pivotButton="0" quotePrefix="0" xfId="0"/>
    <xf numFmtId="9" fontId="20" fillId="53" borderId="0" pivotButton="0" quotePrefix="0" xfId="0"/>
    <xf numFmtId="0" fontId="66" fillId="54" borderId="0" pivotButton="0" quotePrefix="0" xfId="0"/>
    <xf numFmtId="0" fontId="0" fillId="54" borderId="0" pivotButton="0" quotePrefix="0" xfId="0"/>
    <xf numFmtId="0" fontId="77" fillId="46" borderId="0" pivotButton="0" quotePrefix="0" xfId="0"/>
    <xf numFmtId="0" fontId="71" fillId="0" borderId="0" pivotButton="0" quotePrefix="0" xfId="0"/>
    <xf numFmtId="0" fontId="71" fillId="49" borderId="0" pivotButton="0" quotePrefix="0" xfId="0"/>
    <xf numFmtId="0" fontId="77" fillId="74" borderId="0" pivotButton="0" quotePrefix="0" xfId="0"/>
    <xf numFmtId="0" fontId="71" fillId="48" borderId="0" pivotButton="0" quotePrefix="0" xfId="0"/>
    <xf numFmtId="0" fontId="78" fillId="0" borderId="0" pivotButton="0" quotePrefix="0" xfId="0"/>
    <xf numFmtId="0" fontId="79" fillId="0" borderId="0" pivotButton="0" quotePrefix="0" xfId="0"/>
    <xf numFmtId="49" fontId="21" fillId="47" borderId="0" pivotButton="0" quotePrefix="0" xfId="0"/>
    <xf numFmtId="0" fontId="66" fillId="86" borderId="0" pivotButton="0" quotePrefix="0" xfId="0"/>
    <xf numFmtId="0" fontId="0" fillId="86" borderId="0" pivotButton="0" quotePrefix="0" xfId="0"/>
    <xf numFmtId="0" fontId="0" fillId="84" borderId="0" pivotButton="0" quotePrefix="0" xfId="0"/>
    <xf numFmtId="3" fontId="0" fillId="84" borderId="0" pivotButton="0" quotePrefix="0" xfId="0"/>
    <xf numFmtId="0" fontId="80" fillId="0" borderId="0" pivotButton="0" quotePrefix="0" xfId="0"/>
    <xf numFmtId="0" fontId="81" fillId="0" borderId="0" pivotButton="0" quotePrefix="0" xfId="0"/>
    <xf numFmtId="0" fontId="82" fillId="0" borderId="0" pivotButton="0" quotePrefix="0" xfId="0"/>
    <xf numFmtId="0" fontId="83" fillId="0" borderId="0" pivotButton="0" quotePrefix="0" xfId="0"/>
    <xf numFmtId="0" fontId="84" fillId="77" borderId="0" pivotButton="0" quotePrefix="0" xfId="0"/>
    <xf numFmtId="0" fontId="85" fillId="87" borderId="0" pivotButton="0" quotePrefix="0" xfId="0"/>
    <xf numFmtId="0" fontId="85" fillId="87" borderId="26" pivotButton="0" quotePrefix="0" xfId="1"/>
    <xf numFmtId="0" fontId="65" fillId="0" borderId="26" pivotButton="0" quotePrefix="0" xfId="1"/>
    <xf numFmtId="0" fontId="11" fillId="53" borderId="26" pivotButton="0" quotePrefix="0" xfId="1"/>
    <xf numFmtId="0" fontId="19" fillId="0" borderId="26" pivotButton="0" quotePrefix="1" xfId="1"/>
    <xf numFmtId="0" fontId="85" fillId="88" borderId="0" pivotButton="0" quotePrefix="0" xfId="0"/>
    <xf numFmtId="0" fontId="11" fillId="89" borderId="0" pivotButton="0" quotePrefix="0" xfId="0"/>
    <xf numFmtId="0" fontId="85" fillId="88" borderId="26" pivotButton="0" quotePrefix="0" xfId="1"/>
    <xf numFmtId="0" fontId="11" fillId="89" borderId="26" pivotButton="0" quotePrefix="0" xfId="1"/>
    <xf numFmtId="0" fontId="86" fillId="0" borderId="0" pivotButton="0" quotePrefix="0" xfId="0"/>
    <xf numFmtId="0" fontId="87" fillId="53" borderId="0" pivotButton="0" quotePrefix="0" xfId="0"/>
    <xf numFmtId="0" fontId="88" fillId="88" borderId="0" pivotButton="0" quotePrefix="0" xfId="0"/>
    <xf numFmtId="0" fontId="86" fillId="0" borderId="0" pivotButton="0" quotePrefix="1" xfId="0"/>
    <xf numFmtId="0" fontId="87" fillId="89" borderId="0" pivotButton="0" quotePrefix="0" xfId="0"/>
    <xf numFmtId="2" fontId="2" fillId="3" borderId="0" applyAlignment="1" pivotButton="0" quotePrefix="0" xfId="0">
      <alignment horizontal="left" vertical="center" wrapText="1"/>
    </xf>
    <xf numFmtId="0" fontId="0" fillId="0" borderId="0" pivotButton="0" quotePrefix="0" xfId="0"/>
    <xf numFmtId="2" fontId="2" fillId="3" borderId="0" applyAlignment="1" pivotButton="0" quotePrefix="0" xfId="0">
      <alignment horizontal="left" vertical="center"/>
    </xf>
    <xf numFmtId="0" fontId="2" fillId="2" borderId="8" applyAlignment="1" pivotButton="0" quotePrefix="0" xfId="0">
      <alignment vertical="center" wrapText="1"/>
    </xf>
    <xf numFmtId="0" fontId="4" fillId="0" borderId="9" pivotButton="0" quotePrefix="0" xfId="0"/>
    <xf numFmtId="0" fontId="4" fillId="0" borderId="10" pivotButton="0" quotePrefix="0" xfId="0"/>
    <xf numFmtId="0" fontId="4" fillId="0" borderId="0" applyAlignment="1" pivotButton="0" quotePrefix="0" xfId="0">
      <alignment vertical="center" wrapText="1"/>
    </xf>
    <xf numFmtId="0" fontId="2" fillId="28" borderId="8" applyAlignment="1" pivotButton="0" quotePrefix="0" xfId="0">
      <alignment horizontal="center" vertical="center" wrapText="1"/>
    </xf>
    <xf numFmtId="0" fontId="2" fillId="2" borderId="8" applyAlignment="1" pivotButton="0" quotePrefix="0" xfId="0">
      <alignment horizontal="center" vertical="center" wrapText="1"/>
    </xf>
    <xf numFmtId="0" fontId="4" fillId="3" borderId="0" applyAlignment="1" pivotButton="0" quotePrefix="0" xfId="0">
      <alignment horizontal="left"/>
    </xf>
    <xf numFmtId="0" fontId="2" fillId="9" borderId="8" applyAlignment="1" pivotButton="0" quotePrefix="0" xfId="0">
      <alignment vertical="center" wrapText="1"/>
    </xf>
    <xf numFmtId="49" fontId="11" fillId="3" borderId="21" applyAlignment="1" pivotButton="0" quotePrefix="0" xfId="0">
      <alignment horizontal="center"/>
    </xf>
    <xf numFmtId="0" fontId="4" fillId="0" borderId="22" pivotButton="0" quotePrefix="0" xfId="0"/>
    <xf numFmtId="0" fontId="4" fillId="0" borderId="23" pivotButton="0" quotePrefix="0" xfId="0"/>
    <xf numFmtId="49" fontId="11" fillId="38" borderId="25" applyAlignment="1" pivotButton="0" quotePrefix="0" xfId="0">
      <alignment horizontal="center"/>
    </xf>
    <xf numFmtId="0" fontId="4" fillId="0" borderId="26" pivotButton="0" quotePrefix="0" xfId="0"/>
    <xf numFmtId="49" fontId="11" fillId="38" borderId="25" pivotButton="0" quotePrefix="0" xfId="0"/>
    <xf numFmtId="0" fontId="35" fillId="62" borderId="0" applyAlignment="1" pivotButton="0" quotePrefix="0" xfId="0">
      <alignment horizontal="center"/>
    </xf>
    <xf numFmtId="0" fontId="35" fillId="64" borderId="0" applyAlignment="1" pivotButton="0" quotePrefix="0" xfId="0">
      <alignment horizontal="center"/>
    </xf>
    <xf numFmtId="0" fontId="35" fillId="64" borderId="0" applyAlignment="1" pivotButton="0" quotePrefix="0" xfId="0">
      <alignment horizontal="center" wrapText="1"/>
    </xf>
    <xf numFmtId="0" fontId="35" fillId="62" borderId="0" applyAlignment="1" pivotButton="0" quotePrefix="0" xfId="0">
      <alignment horizontal="center" wrapText="1"/>
    </xf>
    <xf numFmtId="0" fontId="0" fillId="0" borderId="37" pivotButton="0" quotePrefix="0" xfId="0"/>
    <xf numFmtId="0" fontId="0" fillId="0" borderId="43" pivotButton="0" quotePrefix="0" xfId="0"/>
    <xf numFmtId="0" fontId="0" fillId="0" borderId="41" pivotButton="0" quotePrefix="0" xfId="0"/>
    <xf numFmtId="0" fontId="0" fillId="0" borderId="44" pivotButton="0" quotePrefix="0" xfId="0"/>
    <xf numFmtId="0" fontId="0" fillId="0" borderId="26" pivotButton="0" quotePrefix="0" xfId="0"/>
    <xf numFmtId="0" fontId="0" fillId="0" borderId="45" pivotButton="0" quotePrefix="0" xfId="0"/>
    <xf numFmtId="0" fontId="0" fillId="0" borderId="46" pivotButton="0" quotePrefix="0" xfId="0"/>
    <xf numFmtId="0" fontId="0" fillId="0" borderId="47" pivotButton="0" quotePrefix="0" xfId="0"/>
    <xf numFmtId="0" fontId="0" fillId="0" borderId="48" pivotButton="0" quotePrefix="0" xfId="0"/>
    <xf numFmtId="0" fontId="24" fillId="83" borderId="0" applyAlignment="1" pivotButton="0" quotePrefix="0" xfId="0">
      <alignment horizontal="center"/>
    </xf>
    <xf numFmtId="0" fontId="89" fillId="0" borderId="0" applyAlignment="1" pivotButton="0" quotePrefix="0" xfId="0">
      <alignment vertical="top" wrapText="1"/>
    </xf>
    <xf numFmtId="0" fontId="85" fillId="87" borderId="0" applyAlignment="1" pivotButton="0" quotePrefix="0" xfId="0">
      <alignment horizontal="center"/>
    </xf>
    <xf numFmtId="0" fontId="85" fillId="88" borderId="0" applyAlignment="1" pivotButton="0" quotePrefix="0" xfId="0">
      <alignment horizontal="center"/>
    </xf>
  </cellXfs>
  <cellStyles count="2">
    <cellStyle name="Normal" xfId="0" builtinId="0"/>
    <cellStyle name="Normal 2" xfId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C110"/>
  <sheetViews>
    <sheetView workbookViewId="0">
      <selection activeCell="A1" sqref="A1"/>
    </sheetView>
  </sheetViews>
  <sheetFormatPr baseColWidth="8" defaultRowHeight="12.75"/>
  <cols>
    <col width="137.140625" customWidth="1" style="817" min="1" max="1"/>
    <col width="38.140625" customWidth="1" style="817" min="2" max="2"/>
    <col width="14.28515625" customWidth="1" style="817" min="3" max="29"/>
  </cols>
  <sheetData>
    <row r="1" ht="18" customHeight="1" s="817">
      <c r="A1" s="470" t="inlineStr">
        <is>
          <t>Xiao Family (箫) — CNC Design Table</t>
        </is>
      </c>
    </row>
    <row r="2">
      <c r="A2" s="537" t="inlineStr">
        <is>
          <t>Bei Xiao (北箫) · Nan Xiao (南箫) · Qin Xiao (琴箫) — 8-Hole Chromatic Scale</t>
        </is>
      </c>
    </row>
    <row r="3">
      <c r="A3" s="472" t="inlineStr">
        <is>
          <t>Root Note</t>
        </is>
      </c>
      <c r="B3" s="597" t="inlineStr">
        <is>
          <t>→</t>
        </is>
      </c>
      <c r="C3" s="611" t="inlineStr">
        <is>
          <t>C 4</t>
        </is>
      </c>
      <c r="D3" s="611" t="inlineStr">
        <is>
          <t>Db 4</t>
        </is>
      </c>
      <c r="E3" s="611" t="inlineStr">
        <is>
          <t>D 4</t>
        </is>
      </c>
      <c r="F3" s="611" t="inlineStr">
        <is>
          <t>Eb 4</t>
        </is>
      </c>
      <c r="G3" s="611" t="inlineStr">
        <is>
          <t>E 4</t>
        </is>
      </c>
      <c r="H3" s="611" t="inlineStr">
        <is>
          <t>F 4</t>
        </is>
      </c>
      <c r="I3" s="611" t="inlineStr">
        <is>
          <t>Gb 4</t>
        </is>
      </c>
      <c r="J3" s="611" t="inlineStr">
        <is>
          <t>G 4</t>
        </is>
      </c>
      <c r="K3" s="611" t="inlineStr">
        <is>
          <t>Ab 4</t>
        </is>
      </c>
      <c r="L3" s="611" t="inlineStr">
        <is>
          <t>A 4</t>
        </is>
      </c>
      <c r="M3" s="611" t="inlineStr">
        <is>
          <t>Bb 4</t>
        </is>
      </c>
      <c r="N3" s="611" t="inlineStr">
        <is>
          <t>B 4</t>
        </is>
      </c>
      <c r="O3" s="611" t="inlineStr">
        <is>
          <t>C 5</t>
        </is>
      </c>
      <c r="P3" s="611" t="inlineStr">
        <is>
          <t>Db 5</t>
        </is>
      </c>
      <c r="Q3" s="611" t="inlineStr">
        <is>
          <t>D 5</t>
        </is>
      </c>
      <c r="R3" s="611" t="inlineStr">
        <is>
          <t>Eb 5</t>
        </is>
      </c>
      <c r="S3" s="611" t="inlineStr">
        <is>
          <t>E 5</t>
        </is>
      </c>
      <c r="T3" s="611" t="inlineStr">
        <is>
          <t>F 5</t>
        </is>
      </c>
      <c r="U3" s="611" t="inlineStr">
        <is>
          <t>Gb 5</t>
        </is>
      </c>
      <c r="V3" s="611" t="inlineStr">
        <is>
          <t>G 5</t>
        </is>
      </c>
      <c r="W3" s="611" t="inlineStr">
        <is>
          <t>Ab 5</t>
        </is>
      </c>
      <c r="X3" s="611" t="inlineStr">
        <is>
          <t>A 5</t>
        </is>
      </c>
      <c r="Y3" s="611" t="inlineStr">
        <is>
          <t>Bb 5</t>
        </is>
      </c>
      <c r="Z3" s="611" t="inlineStr">
        <is>
          <t>B 5</t>
        </is>
      </c>
      <c r="AA3" s="611" t="inlineStr">
        <is>
          <t>C 6</t>
        </is>
      </c>
      <c r="AB3" s="611" t="inlineStr">
        <is>
          <t>Db 6</t>
        </is>
      </c>
      <c r="AC3" s="611" t="inlineStr">
        <is>
          <t>D 6</t>
        </is>
      </c>
    </row>
    <row r="4">
      <c r="A4" s="472" t="inlineStr">
        <is>
          <t>Piano Key</t>
        </is>
      </c>
      <c r="B4" s="597" t="inlineStr">
        <is>
          <t>→</t>
        </is>
      </c>
      <c r="C4" s="611" t="n">
        <v>40</v>
      </c>
      <c r="D4" s="611" t="n">
        <v>41</v>
      </c>
      <c r="E4" s="611" t="n">
        <v>42</v>
      </c>
      <c r="F4" s="611" t="n">
        <v>43</v>
      </c>
      <c r="G4" s="611" t="n">
        <v>44</v>
      </c>
      <c r="H4" s="611" t="n">
        <v>45</v>
      </c>
      <c r="I4" s="611" t="n">
        <v>46</v>
      </c>
      <c r="J4" s="611" t="n">
        <v>47</v>
      </c>
      <c r="K4" s="611" t="n">
        <v>48</v>
      </c>
      <c r="L4" s="611" t="n">
        <v>49</v>
      </c>
      <c r="M4" s="611" t="n">
        <v>50</v>
      </c>
      <c r="N4" s="611" t="n">
        <v>51</v>
      </c>
      <c r="O4" s="611" t="n">
        <v>52</v>
      </c>
      <c r="P4" s="611" t="n">
        <v>53</v>
      </c>
      <c r="Q4" s="611" t="n">
        <v>54</v>
      </c>
      <c r="R4" s="611" t="n">
        <v>55</v>
      </c>
      <c r="S4" s="611" t="n">
        <v>56</v>
      </c>
      <c r="T4" s="611" t="n">
        <v>57</v>
      </c>
      <c r="U4" s="611" t="n">
        <v>58</v>
      </c>
      <c r="V4" s="611" t="n">
        <v>59</v>
      </c>
      <c r="W4" s="611" t="n">
        <v>60</v>
      </c>
      <c r="X4" s="611" t="n">
        <v>61</v>
      </c>
      <c r="Y4" s="611" t="n">
        <v>62</v>
      </c>
      <c r="Z4" s="611" t="n">
        <v>63</v>
      </c>
      <c r="AA4" s="611" t="n">
        <v>64</v>
      </c>
      <c r="AB4" s="611" t="n">
        <v>65</v>
      </c>
      <c r="AC4" s="611" t="n">
        <v>66</v>
      </c>
    </row>
    <row r="5">
      <c r="A5" s="472" t="inlineStr">
        <is>
          <t>Xiao Key Name</t>
        </is>
      </c>
      <c r="B5" s="598" t="inlineStr">
        <is>
          <t>(4th hole)</t>
        </is>
      </c>
      <c r="C5" s="611" t="inlineStr">
        <is>
          <t>F4</t>
        </is>
      </c>
      <c r="D5" s="611" t="inlineStr">
        <is>
          <t>Gb4</t>
        </is>
      </c>
      <c r="E5" s="611" t="inlineStr">
        <is>
          <t>G4</t>
        </is>
      </c>
      <c r="F5" s="611" t="inlineStr">
        <is>
          <t>Ab4</t>
        </is>
      </c>
      <c r="G5" s="611" t="inlineStr">
        <is>
          <t>A4</t>
        </is>
      </c>
      <c r="H5" s="611" t="inlineStr">
        <is>
          <t>Bb4</t>
        </is>
      </c>
      <c r="I5" s="611" t="inlineStr">
        <is>
          <t>B4</t>
        </is>
      </c>
      <c r="J5" s="611" t="inlineStr">
        <is>
          <t>C5</t>
        </is>
      </c>
      <c r="K5" s="611" t="inlineStr">
        <is>
          <t>Db5</t>
        </is>
      </c>
      <c r="L5" s="611" t="inlineStr">
        <is>
          <t>D5</t>
        </is>
      </c>
      <c r="M5" s="611" t="inlineStr">
        <is>
          <t>Eb5</t>
        </is>
      </c>
      <c r="N5" s="611" t="inlineStr">
        <is>
          <t>E5</t>
        </is>
      </c>
      <c r="O5" s="611" t="inlineStr">
        <is>
          <t>F5</t>
        </is>
      </c>
      <c r="P5" s="611" t="inlineStr">
        <is>
          <t>Gb5</t>
        </is>
      </c>
      <c r="Q5" s="611" t="inlineStr">
        <is>
          <t>G5</t>
        </is>
      </c>
      <c r="R5" s="611" t="inlineStr">
        <is>
          <t>Ab5</t>
        </is>
      </c>
      <c r="S5" s="611" t="inlineStr">
        <is>
          <t>A5</t>
        </is>
      </c>
      <c r="T5" s="611" t="inlineStr">
        <is>
          <t>Bb5</t>
        </is>
      </c>
      <c r="U5" s="611" t="inlineStr">
        <is>
          <t>B5</t>
        </is>
      </c>
      <c r="V5" s="611" t="inlineStr">
        <is>
          <t>C6</t>
        </is>
      </c>
      <c r="W5" s="611" t="inlineStr">
        <is>
          <t>Db6</t>
        </is>
      </c>
      <c r="X5" s="611" t="inlineStr">
        <is>
          <t>D6</t>
        </is>
      </c>
      <c r="Y5" s="611" t="inlineStr">
        <is>
          <t>Eb6</t>
        </is>
      </c>
      <c r="Z5" s="611" t="inlineStr">
        <is>
          <t>E6</t>
        </is>
      </c>
      <c r="AA5" s="611" t="inlineStr">
        <is>
          <t>F6</t>
        </is>
      </c>
      <c r="AB5" s="611" t="inlineStr">
        <is>
          <t>Gb6</t>
        </is>
      </c>
      <c r="AC5" s="611" t="inlineStr">
        <is>
          <t>G6</t>
        </is>
      </c>
    </row>
    <row r="7" ht="15" customHeight="1" s="817">
      <c r="A7" s="599" t="inlineStr">
        <is>
          <t>BEI XIAO (北箫) — Northern, Capped U-Notch</t>
        </is>
      </c>
      <c r="B7" s="606" t="n"/>
      <c r="C7" s="606" t="n"/>
      <c r="D7" s="606" t="n"/>
      <c r="E7" s="606" t="n"/>
      <c r="F7" s="606" t="n"/>
      <c r="G7" s="606" t="n"/>
      <c r="H7" s="606" t="n"/>
      <c r="I7" s="606" t="n"/>
      <c r="J7" s="606" t="n"/>
      <c r="K7" s="606" t="n"/>
      <c r="L7" s="606" t="n"/>
      <c r="M7" s="606" t="n"/>
      <c r="N7" s="606" t="n"/>
      <c r="O7" s="606" t="n"/>
      <c r="P7" s="606" t="n"/>
      <c r="Q7" s="606" t="n"/>
      <c r="R7" s="606" t="n"/>
      <c r="S7" s="606" t="n"/>
      <c r="T7" s="606" t="n"/>
      <c r="U7" s="606" t="n"/>
      <c r="V7" s="606" t="n"/>
      <c r="W7" s="606" t="n"/>
      <c r="X7" s="606" t="n"/>
      <c r="Y7" s="606" t="n"/>
      <c r="Z7" s="606" t="n"/>
      <c r="AA7" s="606" t="n"/>
      <c r="AB7" s="606" t="n"/>
      <c r="AC7" s="606" t="n"/>
    </row>
    <row r="8">
      <c r="A8" s="607" t="inlineStr">
        <is>
          <t>Bore ID (in)</t>
        </is>
      </c>
      <c r="B8" s="606" t="n"/>
      <c r="C8" s="606" t="n">
        <v>0.787</v>
      </c>
      <c r="D8" s="606" t="n">
        <v>0.787</v>
      </c>
      <c r="E8" s="606" t="n">
        <v>0.787</v>
      </c>
      <c r="F8" s="606" t="n">
        <v>0.787</v>
      </c>
      <c r="G8" s="606" t="n">
        <v>0.787</v>
      </c>
      <c r="H8" s="606" t="n">
        <v>0.709</v>
      </c>
      <c r="I8" s="606" t="n">
        <v>0.709</v>
      </c>
      <c r="J8" s="606" t="n">
        <v>0.709</v>
      </c>
      <c r="K8" s="606" t="n">
        <v>0.709</v>
      </c>
      <c r="L8" s="606" t="n">
        <v>0.709</v>
      </c>
      <c r="M8" s="606" t="n">
        <v>0.63</v>
      </c>
      <c r="N8" s="606" t="n">
        <v>0.63</v>
      </c>
      <c r="O8" s="606" t="n">
        <v>0.63</v>
      </c>
      <c r="P8" s="606" t="n">
        <v>0.63</v>
      </c>
      <c r="Q8" s="606" t="n">
        <v>0.63</v>
      </c>
      <c r="R8" s="606" t="n">
        <v>0.551</v>
      </c>
      <c r="S8" s="606" t="n">
        <v>0.551</v>
      </c>
      <c r="T8" s="606" t="n">
        <v>0.551</v>
      </c>
      <c r="U8" s="606" t="n">
        <v>0.551</v>
      </c>
      <c r="V8" s="606" t="n">
        <v>0.551</v>
      </c>
      <c r="W8" s="606" t="n">
        <v>0.472</v>
      </c>
      <c r="X8" s="606" t="n">
        <v>0.472</v>
      </c>
      <c r="Y8" s="606" t="n">
        <v>0.472</v>
      </c>
      <c r="Z8" s="606" t="n">
        <v>0.472</v>
      </c>
      <c r="AA8" s="606" t="n">
        <v>0.472</v>
      </c>
      <c r="AB8" s="606" t="n">
        <v>0.472</v>
      </c>
      <c r="AC8" s="606" t="n">
        <v>0.472</v>
      </c>
    </row>
    <row r="9">
      <c r="A9" s="607" t="inlineStr">
        <is>
          <t>Wall Thickness</t>
        </is>
      </c>
      <c r="B9" s="606" t="n"/>
      <c r="C9" s="606" t="n">
        <v>0.236</v>
      </c>
      <c r="D9" s="606" t="n">
        <v>0.236</v>
      </c>
      <c r="E9" s="606" t="n">
        <v>0.236</v>
      </c>
      <c r="F9" s="606" t="n">
        <v>0.236</v>
      </c>
      <c r="G9" s="606" t="n">
        <v>0.236</v>
      </c>
      <c r="H9" s="606" t="n">
        <v>0.197</v>
      </c>
      <c r="I9" s="606" t="n">
        <v>0.197</v>
      </c>
      <c r="J9" s="606" t="n">
        <v>0.197</v>
      </c>
      <c r="K9" s="606" t="n">
        <v>0.197</v>
      </c>
      <c r="L9" s="606" t="n">
        <v>0.197</v>
      </c>
      <c r="M9" s="606" t="n">
        <v>0.177</v>
      </c>
      <c r="N9" s="606" t="n">
        <v>0.177</v>
      </c>
      <c r="O9" s="606" t="n">
        <v>0.177</v>
      </c>
      <c r="P9" s="606" t="n">
        <v>0.177</v>
      </c>
      <c r="Q9" s="606" t="n">
        <v>0.177</v>
      </c>
      <c r="R9" s="606" t="n">
        <v>0.157</v>
      </c>
      <c r="S9" s="606" t="n">
        <v>0.157</v>
      </c>
      <c r="T9" s="606" t="n">
        <v>0.157</v>
      </c>
      <c r="U9" s="606" t="n">
        <v>0.157</v>
      </c>
      <c r="V9" s="606" t="n">
        <v>0.157</v>
      </c>
      <c r="W9" s="606" t="n">
        <v>0.138</v>
      </c>
      <c r="X9" s="606" t="n">
        <v>0.138</v>
      </c>
      <c r="Y9" s="606" t="n">
        <v>0.138</v>
      </c>
      <c r="Z9" s="606" t="n">
        <v>0.138</v>
      </c>
      <c r="AA9" s="606" t="n">
        <v>0.138</v>
      </c>
      <c r="AB9" s="606" t="n">
        <v>0.138</v>
      </c>
      <c r="AC9" s="606" t="n">
        <v>0.138</v>
      </c>
    </row>
    <row r="10">
      <c r="A10" s="607" t="inlineStr">
        <is>
          <t>Blank Width</t>
        </is>
      </c>
      <c r="B10" s="606" t="n"/>
      <c r="C10" s="606">
        <f>C8+2*C9</f>
        <v/>
      </c>
      <c r="D10" s="606">
        <f>D8+2*D9</f>
        <v/>
      </c>
      <c r="E10" s="606">
        <f>E8+2*E9</f>
        <v/>
      </c>
      <c r="F10" s="606">
        <f>F8+2*F9</f>
        <v/>
      </c>
      <c r="G10" s="606">
        <f>G8+2*G9</f>
        <v/>
      </c>
      <c r="H10" s="606">
        <f>H8+2*H9</f>
        <v/>
      </c>
      <c r="I10" s="606">
        <f>I8+2*I9</f>
        <v/>
      </c>
      <c r="J10" s="606">
        <f>J8+2*J9</f>
        <v/>
      </c>
      <c r="K10" s="606">
        <f>K8+2*K9</f>
        <v/>
      </c>
      <c r="L10" s="606">
        <f>L8+2*L9</f>
        <v/>
      </c>
      <c r="M10" s="606">
        <f>M8+2*M9</f>
        <v/>
      </c>
      <c r="N10" s="606">
        <f>N8+2*N9</f>
        <v/>
      </c>
      <c r="O10" s="606">
        <f>O8+2*O9</f>
        <v/>
      </c>
      <c r="P10" s="606">
        <f>P8+2*P9</f>
        <v/>
      </c>
      <c r="Q10" s="606">
        <f>Q8+2*Q9</f>
        <v/>
      </c>
      <c r="R10" s="606">
        <f>R8+2*R9</f>
        <v/>
      </c>
      <c r="S10" s="606">
        <f>S8+2*S9</f>
        <v/>
      </c>
      <c r="T10" s="606">
        <f>T8+2*T9</f>
        <v/>
      </c>
      <c r="U10" s="606">
        <f>U8+2*U9</f>
        <v/>
      </c>
      <c r="V10" s="606">
        <f>V8+2*V9</f>
        <v/>
      </c>
      <c r="W10" s="606">
        <f>W8+2*W9</f>
        <v/>
      </c>
      <c r="X10" s="606">
        <f>X8+2*X9</f>
        <v/>
      </c>
      <c r="Y10" s="606">
        <f>Y8+2*Y9</f>
        <v/>
      </c>
      <c r="Z10" s="606">
        <f>Z8+2*Z9</f>
        <v/>
      </c>
      <c r="AA10" s="606">
        <f>AA8+2*AA9</f>
        <v/>
      </c>
      <c r="AB10" s="606">
        <f>AB8+2*AB9</f>
        <v/>
      </c>
      <c r="AC10" s="606">
        <f>AC8+2*AC9</f>
        <v/>
      </c>
    </row>
    <row r="11">
      <c r="A11" s="607" t="inlineStr">
        <is>
          <t>Blank Thickness</t>
        </is>
      </c>
      <c r="B11" s="606" t="n"/>
      <c r="C11" s="606">
        <f>(C8+2*C9)/2</f>
        <v/>
      </c>
      <c r="D11" s="606">
        <f>(D8+2*D9)/2</f>
        <v/>
      </c>
      <c r="E11" s="606">
        <f>(E8+2*E9)/2</f>
        <v/>
      </c>
      <c r="F11" s="606">
        <f>(F8+2*F9)/2</f>
        <v/>
      </c>
      <c r="G11" s="606">
        <f>(G8+2*G9)/2</f>
        <v/>
      </c>
      <c r="H11" s="606">
        <f>(H8+2*H9)/2</f>
        <v/>
      </c>
      <c r="I11" s="606">
        <f>(I8+2*I9)/2</f>
        <v/>
      </c>
      <c r="J11" s="606">
        <f>(J8+2*J9)/2</f>
        <v/>
      </c>
      <c r="K11" s="606">
        <f>(K8+2*K9)/2</f>
        <v/>
      </c>
      <c r="L11" s="606">
        <f>(L8+2*L9)/2</f>
        <v/>
      </c>
      <c r="M11" s="606">
        <f>(M8+2*M9)/2</f>
        <v/>
      </c>
      <c r="N11" s="606">
        <f>(N8+2*N9)/2</f>
        <v/>
      </c>
      <c r="O11" s="606">
        <f>(O8+2*O9)/2</f>
        <v/>
      </c>
      <c r="P11" s="606">
        <f>(P8+2*P9)/2</f>
        <v/>
      </c>
      <c r="Q11" s="606">
        <f>(Q8+2*Q9)/2</f>
        <v/>
      </c>
      <c r="R11" s="606">
        <f>(R8+2*R9)/2</f>
        <v/>
      </c>
      <c r="S11" s="606">
        <f>(S8+2*S9)/2</f>
        <v/>
      </c>
      <c r="T11" s="606">
        <f>(T8+2*T9)/2</f>
        <v/>
      </c>
      <c r="U11" s="606">
        <f>(U8+2*U9)/2</f>
        <v/>
      </c>
      <c r="V11" s="606">
        <f>(V8+2*V9)/2</f>
        <v/>
      </c>
      <c r="W11" s="606">
        <f>(W8+2*W9)/2</f>
        <v/>
      </c>
      <c r="X11" s="606">
        <f>(X8+2*X9)/2</f>
        <v/>
      </c>
      <c r="Y11" s="606">
        <f>(Y8+2*Y9)/2</f>
        <v/>
      </c>
      <c r="Z11" s="606">
        <f>(Z8+2*Z9)/2</f>
        <v/>
      </c>
      <c r="AA11" s="606">
        <f>(AA8+2*AA9)/2</f>
        <v/>
      </c>
      <c r="AB11" s="606">
        <f>(AB8+2*AB9)/2</f>
        <v/>
      </c>
      <c r="AC11" s="606">
        <f>(AC8+2*AC9)/2</f>
        <v/>
      </c>
    </row>
    <row r="12">
      <c r="A12" s="607" t="inlineStr">
        <is>
          <t>Mouthpiece Length</t>
        </is>
      </c>
      <c r="B12" s="606" t="n"/>
      <c r="C12" s="606" t="n">
        <v>2</v>
      </c>
      <c r="D12" s="606" t="n">
        <v>2</v>
      </c>
      <c r="E12" s="606" t="n">
        <v>2</v>
      </c>
      <c r="F12" s="606" t="n">
        <v>2</v>
      </c>
      <c r="G12" s="606" t="n">
        <v>2</v>
      </c>
      <c r="H12" s="606" t="n">
        <v>2</v>
      </c>
      <c r="I12" s="606" t="n">
        <v>2</v>
      </c>
      <c r="J12" s="606" t="n">
        <v>2</v>
      </c>
      <c r="K12" s="606" t="n">
        <v>2</v>
      </c>
      <c r="L12" s="606" t="n">
        <v>2</v>
      </c>
      <c r="M12" s="606" t="n">
        <v>2</v>
      </c>
      <c r="N12" s="606" t="n">
        <v>2</v>
      </c>
      <c r="O12" s="606" t="n">
        <v>2</v>
      </c>
      <c r="P12" s="606" t="n">
        <v>2</v>
      </c>
      <c r="Q12" s="606" t="n">
        <v>2</v>
      </c>
      <c r="R12" s="606" t="n">
        <v>2</v>
      </c>
      <c r="S12" s="606" t="n">
        <v>2</v>
      </c>
      <c r="T12" s="606" t="n">
        <v>2</v>
      </c>
      <c r="U12" s="606" t="n">
        <v>2</v>
      </c>
      <c r="V12" s="606" t="n">
        <v>2</v>
      </c>
      <c r="W12" s="606" t="n">
        <v>2</v>
      </c>
      <c r="X12" s="606" t="n">
        <v>2</v>
      </c>
      <c r="Y12" s="606" t="n">
        <v>2</v>
      </c>
      <c r="Z12" s="606" t="n">
        <v>2</v>
      </c>
      <c r="AA12" s="606" t="n">
        <v>2</v>
      </c>
      <c r="AB12" s="606" t="n">
        <v>2</v>
      </c>
      <c r="AC12" s="606" t="n">
        <v>2</v>
      </c>
    </row>
    <row r="13">
      <c r="A13" s="607" t="inlineStr">
        <is>
          <t>Cap Type</t>
        </is>
      </c>
      <c r="B13" s="606" t="n"/>
      <c r="C13" s="606" t="inlineStr">
        <is>
          <t>Capped U-notch</t>
        </is>
      </c>
      <c r="D13" s="606" t="inlineStr">
        <is>
          <t>Capped U-notch</t>
        </is>
      </c>
      <c r="E13" s="606" t="inlineStr">
        <is>
          <t>Capped U-notch</t>
        </is>
      </c>
      <c r="F13" s="606" t="inlineStr">
        <is>
          <t>Capped U-notch</t>
        </is>
      </c>
      <c r="G13" s="606" t="inlineStr">
        <is>
          <t>Capped U-notch</t>
        </is>
      </c>
      <c r="H13" s="606" t="inlineStr">
        <is>
          <t>Capped U-notch</t>
        </is>
      </c>
      <c r="I13" s="606" t="inlineStr">
        <is>
          <t>Capped U-notch</t>
        </is>
      </c>
      <c r="J13" s="606" t="inlineStr">
        <is>
          <t>Capped U-notch</t>
        </is>
      </c>
      <c r="K13" s="606" t="inlineStr">
        <is>
          <t>Capped U-notch</t>
        </is>
      </c>
      <c r="L13" s="606" t="inlineStr">
        <is>
          <t>Capped U-notch</t>
        </is>
      </c>
      <c r="M13" s="606" t="inlineStr">
        <is>
          <t>Capped U-notch</t>
        </is>
      </c>
      <c r="N13" s="606" t="inlineStr">
        <is>
          <t>Capped U-notch</t>
        </is>
      </c>
      <c r="O13" s="606" t="inlineStr">
        <is>
          <t>Capped U-notch</t>
        </is>
      </c>
      <c r="P13" s="606" t="inlineStr">
        <is>
          <t>Capped U-notch</t>
        </is>
      </c>
      <c r="Q13" s="606" t="inlineStr">
        <is>
          <t>Capped U-notch</t>
        </is>
      </c>
      <c r="R13" s="606" t="inlineStr">
        <is>
          <t>Capped U-notch</t>
        </is>
      </c>
      <c r="S13" s="606" t="inlineStr">
        <is>
          <t>Capped U-notch</t>
        </is>
      </c>
      <c r="T13" s="606" t="inlineStr">
        <is>
          <t>Capped U-notch</t>
        </is>
      </c>
      <c r="U13" s="606" t="inlineStr">
        <is>
          <t>Capped U-notch</t>
        </is>
      </c>
      <c r="V13" s="606" t="inlineStr">
        <is>
          <t>Capped U-notch</t>
        </is>
      </c>
      <c r="W13" s="606" t="inlineStr">
        <is>
          <t>Capped U-notch</t>
        </is>
      </c>
      <c r="X13" s="606" t="inlineStr">
        <is>
          <t>Capped U-notch</t>
        </is>
      </c>
      <c r="Y13" s="606" t="inlineStr">
        <is>
          <t>Capped U-notch</t>
        </is>
      </c>
      <c r="Z13" s="606" t="inlineStr">
        <is>
          <t>Capped U-notch</t>
        </is>
      </c>
      <c r="AA13" s="606" t="inlineStr">
        <is>
          <t>Capped U-notch</t>
        </is>
      </c>
      <c r="AB13" s="606" t="inlineStr">
        <is>
          <t>Capped U-notch</t>
        </is>
      </c>
      <c r="AC13" s="606" t="inlineStr">
        <is>
          <t>Capped U-notch</t>
        </is>
      </c>
    </row>
    <row r="15" ht="15" customHeight="1" s="817">
      <c r="A15" s="600" t="inlineStr">
        <is>
          <t>NAN XIAO (南箫) — Southern, Open Mouthpiece</t>
        </is>
      </c>
      <c r="B15" s="485" t="n"/>
      <c r="C15" s="485" t="n"/>
      <c r="D15" s="485" t="n"/>
      <c r="E15" s="485" t="n"/>
      <c r="F15" s="485" t="n"/>
      <c r="G15" s="485" t="n"/>
      <c r="H15" s="485" t="n"/>
      <c r="I15" s="485" t="n"/>
      <c r="J15" s="485" t="n"/>
      <c r="K15" s="485" t="n"/>
      <c r="L15" s="485" t="n"/>
      <c r="M15" s="485" t="n"/>
      <c r="N15" s="485" t="n"/>
      <c r="O15" s="485" t="n"/>
      <c r="P15" s="485" t="n"/>
      <c r="Q15" s="485" t="n"/>
      <c r="R15" s="485" t="n"/>
      <c r="S15" s="485" t="n"/>
      <c r="T15" s="485" t="n"/>
      <c r="U15" s="485" t="n"/>
      <c r="V15" s="485" t="n"/>
      <c r="W15" s="485" t="n"/>
      <c r="X15" s="485" t="n"/>
      <c r="Y15" s="485" t="n"/>
      <c r="Z15" s="485" t="n"/>
      <c r="AA15" s="485" t="n"/>
      <c r="AB15" s="485" t="n"/>
      <c r="AC15" s="485" t="n"/>
    </row>
    <row r="16">
      <c r="A16" s="486" t="inlineStr">
        <is>
          <t>Bore ID (in)</t>
        </is>
      </c>
      <c r="B16" s="485" t="n"/>
      <c r="C16" s="485" t="n">
        <v>0.984</v>
      </c>
      <c r="D16" s="485" t="n">
        <v>0.984</v>
      </c>
      <c r="E16" s="485" t="n">
        <v>0.984</v>
      </c>
      <c r="F16" s="485" t="n">
        <v>0.984</v>
      </c>
      <c r="G16" s="485" t="n">
        <v>0.984</v>
      </c>
      <c r="H16" s="485" t="n">
        <v>0.866</v>
      </c>
      <c r="I16" s="485" t="n">
        <v>0.866</v>
      </c>
      <c r="J16" s="485" t="n">
        <v>0.866</v>
      </c>
      <c r="K16" s="485" t="n">
        <v>0.866</v>
      </c>
      <c r="L16" s="485" t="n">
        <v>0.866</v>
      </c>
      <c r="M16" s="485" t="n">
        <v>0.787</v>
      </c>
      <c r="N16" s="485" t="n">
        <v>0.787</v>
      </c>
      <c r="O16" s="485" t="n">
        <v>0.787</v>
      </c>
      <c r="P16" s="485" t="n">
        <v>0.787</v>
      </c>
      <c r="Q16" s="485" t="n">
        <v>0.787</v>
      </c>
      <c r="R16" s="485" t="n">
        <v>0.709</v>
      </c>
      <c r="S16" s="485" t="n">
        <v>0.709</v>
      </c>
      <c r="T16" s="485" t="n">
        <v>0.709</v>
      </c>
      <c r="U16" s="485" t="n">
        <v>0.709</v>
      </c>
      <c r="V16" s="485" t="n">
        <v>0.709</v>
      </c>
      <c r="W16" s="485" t="n">
        <v>0.63</v>
      </c>
      <c r="X16" s="485" t="n">
        <v>0.63</v>
      </c>
      <c r="Y16" s="485" t="n">
        <v>0.63</v>
      </c>
      <c r="Z16" s="485" t="n">
        <v>0.63</v>
      </c>
      <c r="AA16" s="485" t="n">
        <v>0.63</v>
      </c>
      <c r="AB16" s="485" t="n">
        <v>0.63</v>
      </c>
      <c r="AC16" s="485" t="n">
        <v>0.63</v>
      </c>
    </row>
    <row r="17">
      <c r="A17" s="486" t="inlineStr">
        <is>
          <t>Wall Thickness</t>
        </is>
      </c>
      <c r="B17" s="485" t="n"/>
      <c r="C17" s="485" t="n">
        <v>0.276</v>
      </c>
      <c r="D17" s="485" t="n">
        <v>0.276</v>
      </c>
      <c r="E17" s="485" t="n">
        <v>0.276</v>
      </c>
      <c r="F17" s="485" t="n">
        <v>0.276</v>
      </c>
      <c r="G17" s="485" t="n">
        <v>0.276</v>
      </c>
      <c r="H17" s="485" t="n">
        <v>0.236</v>
      </c>
      <c r="I17" s="485" t="n">
        <v>0.236</v>
      </c>
      <c r="J17" s="485" t="n">
        <v>0.236</v>
      </c>
      <c r="K17" s="485" t="n">
        <v>0.236</v>
      </c>
      <c r="L17" s="485" t="n">
        <v>0.236</v>
      </c>
      <c r="M17" s="485" t="n">
        <v>0.197</v>
      </c>
      <c r="N17" s="485" t="n">
        <v>0.197</v>
      </c>
      <c r="O17" s="485" t="n">
        <v>0.197</v>
      </c>
      <c r="P17" s="485" t="n">
        <v>0.197</v>
      </c>
      <c r="Q17" s="485" t="n">
        <v>0.197</v>
      </c>
      <c r="R17" s="485" t="n">
        <v>0.177</v>
      </c>
      <c r="S17" s="485" t="n">
        <v>0.177</v>
      </c>
      <c r="T17" s="485" t="n">
        <v>0.177</v>
      </c>
      <c r="U17" s="485" t="n">
        <v>0.177</v>
      </c>
      <c r="V17" s="485" t="n">
        <v>0.177</v>
      </c>
      <c r="W17" s="485" t="n">
        <v>0.157</v>
      </c>
      <c r="X17" s="485" t="n">
        <v>0.157</v>
      </c>
      <c r="Y17" s="485" t="n">
        <v>0.157</v>
      </c>
      <c r="Z17" s="485" t="n">
        <v>0.157</v>
      </c>
      <c r="AA17" s="485" t="n">
        <v>0.157</v>
      </c>
      <c r="AB17" s="485" t="n">
        <v>0.157</v>
      </c>
      <c r="AC17" s="485" t="n">
        <v>0.157</v>
      </c>
    </row>
    <row r="18">
      <c r="A18" s="486" t="inlineStr">
        <is>
          <t>Blank Width</t>
        </is>
      </c>
      <c r="B18" s="485" t="n"/>
      <c r="C18" s="485">
        <f>C16+2*C17</f>
        <v/>
      </c>
      <c r="D18" s="485">
        <f>D16+2*D17</f>
        <v/>
      </c>
      <c r="E18" s="485">
        <f>E16+2*E17</f>
        <v/>
      </c>
      <c r="F18" s="485">
        <f>F16+2*F17</f>
        <v/>
      </c>
      <c r="G18" s="485">
        <f>G16+2*G17</f>
        <v/>
      </c>
      <c r="H18" s="485">
        <f>H16+2*H17</f>
        <v/>
      </c>
      <c r="I18" s="485">
        <f>I16+2*I17</f>
        <v/>
      </c>
      <c r="J18" s="485">
        <f>J16+2*J17</f>
        <v/>
      </c>
      <c r="K18" s="485">
        <f>K16+2*K17</f>
        <v/>
      </c>
      <c r="L18" s="485">
        <f>L16+2*L17</f>
        <v/>
      </c>
      <c r="M18" s="485">
        <f>M16+2*M17</f>
        <v/>
      </c>
      <c r="N18" s="485">
        <f>N16+2*N17</f>
        <v/>
      </c>
      <c r="O18" s="485">
        <f>O16+2*O17</f>
        <v/>
      </c>
      <c r="P18" s="485">
        <f>P16+2*P17</f>
        <v/>
      </c>
      <c r="Q18" s="485">
        <f>Q16+2*Q17</f>
        <v/>
      </c>
      <c r="R18" s="485">
        <f>R16+2*R17</f>
        <v/>
      </c>
      <c r="S18" s="485">
        <f>S16+2*S17</f>
        <v/>
      </c>
      <c r="T18" s="485">
        <f>T16+2*T17</f>
        <v/>
      </c>
      <c r="U18" s="485">
        <f>U16+2*U17</f>
        <v/>
      </c>
      <c r="V18" s="485">
        <f>V16+2*V17</f>
        <v/>
      </c>
      <c r="W18" s="485">
        <f>W16+2*W17</f>
        <v/>
      </c>
      <c r="X18" s="485">
        <f>X16+2*X17</f>
        <v/>
      </c>
      <c r="Y18" s="485">
        <f>Y16+2*Y17</f>
        <v/>
      </c>
      <c r="Z18" s="485">
        <f>Z16+2*Z17</f>
        <v/>
      </c>
      <c r="AA18" s="485">
        <f>AA16+2*AA17</f>
        <v/>
      </c>
      <c r="AB18" s="485">
        <f>AB16+2*AB17</f>
        <v/>
      </c>
      <c r="AC18" s="485">
        <f>AC16+2*AC17</f>
        <v/>
      </c>
    </row>
    <row r="19">
      <c r="A19" s="486" t="inlineStr">
        <is>
          <t>Blank Thickness</t>
        </is>
      </c>
      <c r="B19" s="485" t="n"/>
      <c r="C19" s="485">
        <f>(C16+2*C17)/2</f>
        <v/>
      </c>
      <c r="D19" s="485">
        <f>(D16+2*D17)/2</f>
        <v/>
      </c>
      <c r="E19" s="485">
        <f>(E16+2*E17)/2</f>
        <v/>
      </c>
      <c r="F19" s="485">
        <f>(F16+2*F17)/2</f>
        <v/>
      </c>
      <c r="G19" s="485">
        <f>(G16+2*G17)/2</f>
        <v/>
      </c>
      <c r="H19" s="485">
        <f>(H16+2*H17)/2</f>
        <v/>
      </c>
      <c r="I19" s="485">
        <f>(I16+2*I17)/2</f>
        <v/>
      </c>
      <c r="J19" s="485">
        <f>(J16+2*J17)/2</f>
        <v/>
      </c>
      <c r="K19" s="485">
        <f>(K16+2*K17)/2</f>
        <v/>
      </c>
      <c r="L19" s="485">
        <f>(L16+2*L17)/2</f>
        <v/>
      </c>
      <c r="M19" s="485">
        <f>(M16+2*M17)/2</f>
        <v/>
      </c>
      <c r="N19" s="485">
        <f>(N16+2*N17)/2</f>
        <v/>
      </c>
      <c r="O19" s="485">
        <f>(O16+2*O17)/2</f>
        <v/>
      </c>
      <c r="P19" s="485">
        <f>(P16+2*P17)/2</f>
        <v/>
      </c>
      <c r="Q19" s="485">
        <f>(Q16+2*Q17)/2</f>
        <v/>
      </c>
      <c r="R19" s="485">
        <f>(R16+2*R17)/2</f>
        <v/>
      </c>
      <c r="S19" s="485">
        <f>(S16+2*S17)/2</f>
        <v/>
      </c>
      <c r="T19" s="485">
        <f>(T16+2*T17)/2</f>
        <v/>
      </c>
      <c r="U19" s="485">
        <f>(U16+2*U17)/2</f>
        <v/>
      </c>
      <c r="V19" s="485">
        <f>(V16+2*V17)/2</f>
        <v/>
      </c>
      <c r="W19" s="485">
        <f>(W16+2*W17)/2</f>
        <v/>
      </c>
      <c r="X19" s="485">
        <f>(X16+2*X17)/2</f>
        <v/>
      </c>
      <c r="Y19" s="485">
        <f>(Y16+2*Y17)/2</f>
        <v/>
      </c>
      <c r="Z19" s="485">
        <f>(Z16+2*Z17)/2</f>
        <v/>
      </c>
      <c r="AA19" s="485">
        <f>(AA16+2*AA17)/2</f>
        <v/>
      </c>
      <c r="AB19" s="485">
        <f>(AB16+2*AB17)/2</f>
        <v/>
      </c>
      <c r="AC19" s="485">
        <f>(AC16+2*AC17)/2</f>
        <v/>
      </c>
    </row>
    <row r="20">
      <c r="A20" s="486" t="inlineStr">
        <is>
          <t>Mouthpiece Length</t>
        </is>
      </c>
      <c r="B20" s="485" t="n"/>
      <c r="C20" s="485" t="n">
        <v>2.5</v>
      </c>
      <c r="D20" s="485" t="n">
        <v>2.5</v>
      </c>
      <c r="E20" s="485" t="n">
        <v>2.5</v>
      </c>
      <c r="F20" s="485" t="n">
        <v>2.5</v>
      </c>
      <c r="G20" s="485" t="n">
        <v>2.5</v>
      </c>
      <c r="H20" s="485" t="n">
        <v>2.5</v>
      </c>
      <c r="I20" s="485" t="n">
        <v>2.5</v>
      </c>
      <c r="J20" s="485" t="n">
        <v>2.5</v>
      </c>
      <c r="K20" s="485" t="n">
        <v>2.5</v>
      </c>
      <c r="L20" s="485" t="n">
        <v>2.5</v>
      </c>
      <c r="M20" s="485" t="n">
        <v>2.5</v>
      </c>
      <c r="N20" s="485" t="n">
        <v>2.5</v>
      </c>
      <c r="O20" s="485" t="n">
        <v>2.5</v>
      </c>
      <c r="P20" s="485" t="n">
        <v>2.5</v>
      </c>
      <c r="Q20" s="485" t="n">
        <v>2.5</v>
      </c>
      <c r="R20" s="485" t="n">
        <v>2.5</v>
      </c>
      <c r="S20" s="485" t="n">
        <v>2.5</v>
      </c>
      <c r="T20" s="485" t="n">
        <v>2.5</v>
      </c>
      <c r="U20" s="485" t="n">
        <v>2.5</v>
      </c>
      <c r="V20" s="485" t="n">
        <v>2.5</v>
      </c>
      <c r="W20" s="485" t="n">
        <v>2.5</v>
      </c>
      <c r="X20" s="485" t="n">
        <v>2.5</v>
      </c>
      <c r="Y20" s="485" t="n">
        <v>2.5</v>
      </c>
      <c r="Z20" s="485" t="n">
        <v>2.5</v>
      </c>
      <c r="AA20" s="485" t="n">
        <v>2.5</v>
      </c>
      <c r="AB20" s="485" t="n">
        <v>2.5</v>
      </c>
      <c r="AC20" s="485" t="n">
        <v>2.5</v>
      </c>
    </row>
    <row r="21">
      <c r="A21" s="486" t="inlineStr">
        <is>
          <t>Root End</t>
        </is>
      </c>
      <c r="B21" s="485" t="n"/>
      <c r="C21" s="485" t="inlineStr">
        <is>
          <t>Open + bamboo root</t>
        </is>
      </c>
      <c r="D21" s="485" t="inlineStr">
        <is>
          <t>Open + bamboo root</t>
        </is>
      </c>
      <c r="E21" s="485" t="inlineStr">
        <is>
          <t>Open + bamboo root</t>
        </is>
      </c>
      <c r="F21" s="485" t="inlineStr">
        <is>
          <t>Open + bamboo root</t>
        </is>
      </c>
      <c r="G21" s="485" t="inlineStr">
        <is>
          <t>Open + bamboo root</t>
        </is>
      </c>
      <c r="H21" s="485" t="inlineStr">
        <is>
          <t>Open + bamboo root</t>
        </is>
      </c>
      <c r="I21" s="485" t="inlineStr">
        <is>
          <t>Open + bamboo root</t>
        </is>
      </c>
      <c r="J21" s="485" t="inlineStr">
        <is>
          <t>Open + bamboo root</t>
        </is>
      </c>
      <c r="K21" s="485" t="inlineStr">
        <is>
          <t>Open + bamboo root</t>
        </is>
      </c>
      <c r="L21" s="485" t="inlineStr">
        <is>
          <t>Open + bamboo root</t>
        </is>
      </c>
      <c r="M21" s="485" t="inlineStr">
        <is>
          <t>Open + bamboo root</t>
        </is>
      </c>
      <c r="N21" s="485" t="inlineStr">
        <is>
          <t>Open + bamboo root</t>
        </is>
      </c>
      <c r="O21" s="485" t="inlineStr">
        <is>
          <t>Open + bamboo root</t>
        </is>
      </c>
      <c r="P21" s="485" t="inlineStr">
        <is>
          <t>Open + bamboo root</t>
        </is>
      </c>
      <c r="Q21" s="485" t="inlineStr">
        <is>
          <t>Open + bamboo root</t>
        </is>
      </c>
      <c r="R21" s="485" t="inlineStr">
        <is>
          <t>Open + bamboo root</t>
        </is>
      </c>
      <c r="S21" s="485" t="inlineStr">
        <is>
          <t>Open + bamboo root</t>
        </is>
      </c>
      <c r="T21" s="485" t="inlineStr">
        <is>
          <t>Open + bamboo root</t>
        </is>
      </c>
      <c r="U21" s="485" t="inlineStr">
        <is>
          <t>Open + bamboo root</t>
        </is>
      </c>
      <c r="V21" s="485" t="inlineStr">
        <is>
          <t>Open + bamboo root</t>
        </is>
      </c>
      <c r="W21" s="485" t="inlineStr">
        <is>
          <t>Open + bamboo root</t>
        </is>
      </c>
      <c r="X21" s="485" t="inlineStr">
        <is>
          <t>Open + bamboo root</t>
        </is>
      </c>
      <c r="Y21" s="485" t="inlineStr">
        <is>
          <t>Open + bamboo root</t>
        </is>
      </c>
      <c r="Z21" s="485" t="inlineStr">
        <is>
          <t>Open + bamboo root</t>
        </is>
      </c>
      <c r="AA21" s="485" t="inlineStr">
        <is>
          <t>Open + bamboo root</t>
        </is>
      </c>
      <c r="AB21" s="485" t="inlineStr">
        <is>
          <t>Open + bamboo root</t>
        </is>
      </c>
      <c r="AC21" s="485" t="inlineStr">
        <is>
          <t>Open + bamboo root</t>
        </is>
      </c>
    </row>
    <row r="23" ht="15" customHeight="1" s="817">
      <c r="A23" s="601" t="inlineStr">
        <is>
          <t>QIN XIAO (琴箫) — Narrow, Guqin Companion</t>
        </is>
      </c>
      <c r="B23" s="608" t="n"/>
      <c r="C23" s="608" t="n"/>
      <c r="D23" s="608" t="n"/>
      <c r="E23" s="608" t="n"/>
      <c r="F23" s="608" t="n"/>
      <c r="G23" s="608" t="n"/>
      <c r="H23" s="608" t="n"/>
      <c r="I23" s="608" t="n"/>
      <c r="J23" s="608" t="n"/>
      <c r="K23" s="608" t="n"/>
      <c r="L23" s="608" t="n"/>
      <c r="M23" s="608" t="n"/>
      <c r="N23" s="608" t="n"/>
      <c r="O23" s="608" t="n"/>
      <c r="P23" s="608" t="n"/>
      <c r="Q23" s="608" t="n"/>
      <c r="R23" s="608" t="n"/>
      <c r="S23" s="608" t="n"/>
      <c r="T23" s="608" t="n"/>
      <c r="U23" s="608" t="n"/>
      <c r="V23" s="608" t="n"/>
      <c r="W23" s="608" t="n"/>
      <c r="X23" s="608" t="n"/>
      <c r="Y23" s="608" t="n"/>
      <c r="Z23" s="608" t="n"/>
      <c r="AA23" s="608" t="n"/>
      <c r="AB23" s="608" t="n"/>
      <c r="AC23" s="608" t="n"/>
    </row>
    <row r="24">
      <c r="A24" s="609" t="inlineStr">
        <is>
          <t>Bore ID (in)</t>
        </is>
      </c>
      <c r="B24" s="608" t="n"/>
      <c r="C24" s="608" t="n">
        <v>0.63</v>
      </c>
      <c r="D24" s="608" t="n">
        <v>0.63</v>
      </c>
      <c r="E24" s="608" t="n">
        <v>0.63</v>
      </c>
      <c r="F24" s="608" t="n">
        <v>0.63</v>
      </c>
      <c r="G24" s="608" t="n">
        <v>0.63</v>
      </c>
      <c r="H24" s="608" t="n">
        <v>0.551</v>
      </c>
      <c r="I24" s="608" t="n">
        <v>0.551</v>
      </c>
      <c r="J24" s="608" t="n">
        <v>0.551</v>
      </c>
      <c r="K24" s="608" t="n">
        <v>0.551</v>
      </c>
      <c r="L24" s="608" t="n">
        <v>0.551</v>
      </c>
      <c r="M24" s="608" t="n">
        <v>0.472</v>
      </c>
      <c r="N24" s="608" t="n">
        <v>0.472</v>
      </c>
      <c r="O24" s="608" t="n">
        <v>0.472</v>
      </c>
      <c r="P24" s="608" t="n">
        <v>0.472</v>
      </c>
      <c r="Q24" s="608" t="n">
        <v>0.472</v>
      </c>
      <c r="R24" s="608" t="n">
        <v>0.394</v>
      </c>
      <c r="S24" s="608" t="n">
        <v>0.394</v>
      </c>
      <c r="T24" s="608" t="n">
        <v>0.394</v>
      </c>
      <c r="U24" s="608" t="n">
        <v>0.394</v>
      </c>
      <c r="V24" s="608" t="n">
        <v>0.394</v>
      </c>
      <c r="W24" s="608" t="n">
        <v>0.315</v>
      </c>
      <c r="X24" s="608" t="n">
        <v>0.315</v>
      </c>
      <c r="Y24" s="608" t="n">
        <v>0.315</v>
      </c>
      <c r="Z24" s="608" t="n">
        <v>0.315</v>
      </c>
      <c r="AA24" s="608" t="n">
        <v>0.315</v>
      </c>
      <c r="AB24" s="608" t="n">
        <v>0.315</v>
      </c>
      <c r="AC24" s="608" t="n">
        <v>0.315</v>
      </c>
    </row>
    <row r="25">
      <c r="A25" s="609" t="inlineStr">
        <is>
          <t>Wall Thickness</t>
        </is>
      </c>
      <c r="B25" s="608" t="n"/>
      <c r="C25" s="608" t="n">
        <v>0.177</v>
      </c>
      <c r="D25" s="608" t="n">
        <v>0.177</v>
      </c>
      <c r="E25" s="608" t="n">
        <v>0.177</v>
      </c>
      <c r="F25" s="608" t="n">
        <v>0.177</v>
      </c>
      <c r="G25" s="608" t="n">
        <v>0.177</v>
      </c>
      <c r="H25" s="608" t="n">
        <v>0.157</v>
      </c>
      <c r="I25" s="608" t="n">
        <v>0.157</v>
      </c>
      <c r="J25" s="608" t="n">
        <v>0.157</v>
      </c>
      <c r="K25" s="608" t="n">
        <v>0.157</v>
      </c>
      <c r="L25" s="608" t="n">
        <v>0.157</v>
      </c>
      <c r="M25" s="608" t="n">
        <v>0.138</v>
      </c>
      <c r="N25" s="608" t="n">
        <v>0.138</v>
      </c>
      <c r="O25" s="608" t="n">
        <v>0.138</v>
      </c>
      <c r="P25" s="608" t="n">
        <v>0.138</v>
      </c>
      <c r="Q25" s="608" t="n">
        <v>0.138</v>
      </c>
      <c r="R25" s="608" t="n">
        <v>0.118</v>
      </c>
      <c r="S25" s="608" t="n">
        <v>0.118</v>
      </c>
      <c r="T25" s="608" t="n">
        <v>0.118</v>
      </c>
      <c r="U25" s="608" t="n">
        <v>0.118</v>
      </c>
      <c r="V25" s="608" t="n">
        <v>0.118</v>
      </c>
      <c r="W25" s="608" t="n">
        <v>0.098</v>
      </c>
      <c r="X25" s="608" t="n">
        <v>0.098</v>
      </c>
      <c r="Y25" s="608" t="n">
        <v>0.098</v>
      </c>
      <c r="Z25" s="608" t="n">
        <v>0.098</v>
      </c>
      <c r="AA25" s="608" t="n">
        <v>0.098</v>
      </c>
      <c r="AB25" s="608" t="n">
        <v>0.098</v>
      </c>
      <c r="AC25" s="608" t="n">
        <v>0.098</v>
      </c>
    </row>
    <row r="26">
      <c r="A26" s="609" t="inlineStr">
        <is>
          <t>Blank Width</t>
        </is>
      </c>
      <c r="B26" s="608" t="n"/>
      <c r="C26" s="608">
        <f>C24+2*C25</f>
        <v/>
      </c>
      <c r="D26" s="608">
        <f>D24+2*D25</f>
        <v/>
      </c>
      <c r="E26" s="608">
        <f>E24+2*E25</f>
        <v/>
      </c>
      <c r="F26" s="608">
        <f>F24+2*F25</f>
        <v/>
      </c>
      <c r="G26" s="608">
        <f>G24+2*G25</f>
        <v/>
      </c>
      <c r="H26" s="608">
        <f>H24+2*H25</f>
        <v/>
      </c>
      <c r="I26" s="608">
        <f>I24+2*I25</f>
        <v/>
      </c>
      <c r="J26" s="608">
        <f>J24+2*J25</f>
        <v/>
      </c>
      <c r="K26" s="608">
        <f>K24+2*K25</f>
        <v/>
      </c>
      <c r="L26" s="608">
        <f>L24+2*L25</f>
        <v/>
      </c>
      <c r="M26" s="608">
        <f>M24+2*M25</f>
        <v/>
      </c>
      <c r="N26" s="608">
        <f>N24+2*N25</f>
        <v/>
      </c>
      <c r="O26" s="608">
        <f>O24+2*O25</f>
        <v/>
      </c>
      <c r="P26" s="608">
        <f>P24+2*P25</f>
        <v/>
      </c>
      <c r="Q26" s="608">
        <f>Q24+2*Q25</f>
        <v/>
      </c>
      <c r="R26" s="608">
        <f>R24+2*R25</f>
        <v/>
      </c>
      <c r="S26" s="608">
        <f>S24+2*S25</f>
        <v/>
      </c>
      <c r="T26" s="608">
        <f>T24+2*T25</f>
        <v/>
      </c>
      <c r="U26" s="608">
        <f>U24+2*U25</f>
        <v/>
      </c>
      <c r="V26" s="608">
        <f>V24+2*V25</f>
        <v/>
      </c>
      <c r="W26" s="608">
        <f>W24+2*W25</f>
        <v/>
      </c>
      <c r="X26" s="608">
        <f>X24+2*X25</f>
        <v/>
      </c>
      <c r="Y26" s="608">
        <f>Y24+2*Y25</f>
        <v/>
      </c>
      <c r="Z26" s="608">
        <f>Z24+2*Z25</f>
        <v/>
      </c>
      <c r="AA26" s="608">
        <f>AA24+2*AA25</f>
        <v/>
      </c>
      <c r="AB26" s="608">
        <f>AB24+2*AB25</f>
        <v/>
      </c>
      <c r="AC26" s="608">
        <f>AC24+2*AC25</f>
        <v/>
      </c>
    </row>
    <row r="27">
      <c r="A27" s="609" t="inlineStr">
        <is>
          <t>Blank Thickness</t>
        </is>
      </c>
      <c r="B27" s="608" t="n"/>
      <c r="C27" s="608">
        <f>(C24+2*C25)/2</f>
        <v/>
      </c>
      <c r="D27" s="608">
        <f>(D24+2*D25)/2</f>
        <v/>
      </c>
      <c r="E27" s="608">
        <f>(E24+2*E25)/2</f>
        <v/>
      </c>
      <c r="F27" s="608">
        <f>(F24+2*F25)/2</f>
        <v/>
      </c>
      <c r="G27" s="608">
        <f>(G24+2*G25)/2</f>
        <v/>
      </c>
      <c r="H27" s="608">
        <f>(H24+2*H25)/2</f>
        <v/>
      </c>
      <c r="I27" s="608">
        <f>(I24+2*I25)/2</f>
        <v/>
      </c>
      <c r="J27" s="608">
        <f>(J24+2*J25)/2</f>
        <v/>
      </c>
      <c r="K27" s="608">
        <f>(K24+2*K25)/2</f>
        <v/>
      </c>
      <c r="L27" s="608">
        <f>(L24+2*L25)/2</f>
        <v/>
      </c>
      <c r="M27" s="608">
        <f>(M24+2*M25)/2</f>
        <v/>
      </c>
      <c r="N27" s="608">
        <f>(N24+2*N25)/2</f>
        <v/>
      </c>
      <c r="O27" s="608">
        <f>(O24+2*O25)/2</f>
        <v/>
      </c>
      <c r="P27" s="608">
        <f>(P24+2*P25)/2</f>
        <v/>
      </c>
      <c r="Q27" s="608">
        <f>(Q24+2*Q25)/2</f>
        <v/>
      </c>
      <c r="R27" s="608">
        <f>(R24+2*R25)/2</f>
        <v/>
      </c>
      <c r="S27" s="608">
        <f>(S24+2*S25)/2</f>
        <v/>
      </c>
      <c r="T27" s="608">
        <f>(T24+2*T25)/2</f>
        <v/>
      </c>
      <c r="U27" s="608">
        <f>(U24+2*U25)/2</f>
        <v/>
      </c>
      <c r="V27" s="608">
        <f>(V24+2*V25)/2</f>
        <v/>
      </c>
      <c r="W27" s="608">
        <f>(W24+2*W25)/2</f>
        <v/>
      </c>
      <c r="X27" s="608">
        <f>(X24+2*X25)/2</f>
        <v/>
      </c>
      <c r="Y27" s="608">
        <f>(Y24+2*Y25)/2</f>
        <v/>
      </c>
      <c r="Z27" s="608">
        <f>(Z24+2*Z25)/2</f>
        <v/>
      </c>
      <c r="AA27" s="608">
        <f>(AA24+2*AA25)/2</f>
        <v/>
      </c>
      <c r="AB27" s="608">
        <f>(AB24+2*AB25)/2</f>
        <v/>
      </c>
      <c r="AC27" s="608">
        <f>(AC24+2*AC25)/2</f>
        <v/>
      </c>
    </row>
    <row r="28">
      <c r="A28" s="609" t="inlineStr">
        <is>
          <t>Mouthpiece Length</t>
        </is>
      </c>
      <c r="B28" s="608" t="n"/>
      <c r="C28" s="608" t="n">
        <v>3</v>
      </c>
      <c r="D28" s="608" t="n">
        <v>3</v>
      </c>
      <c r="E28" s="608" t="n">
        <v>3</v>
      </c>
      <c r="F28" s="608" t="n">
        <v>3</v>
      </c>
      <c r="G28" s="608" t="n">
        <v>3</v>
      </c>
      <c r="H28" s="608" t="n">
        <v>3</v>
      </c>
      <c r="I28" s="608" t="n">
        <v>3</v>
      </c>
      <c r="J28" s="608" t="n">
        <v>3</v>
      </c>
      <c r="K28" s="608" t="n">
        <v>3</v>
      </c>
      <c r="L28" s="608" t="n">
        <v>3</v>
      </c>
      <c r="M28" s="608" t="n">
        <v>3</v>
      </c>
      <c r="N28" s="608" t="n">
        <v>3</v>
      </c>
      <c r="O28" s="608" t="n">
        <v>3</v>
      </c>
      <c r="P28" s="608" t="n">
        <v>3</v>
      </c>
      <c r="Q28" s="608" t="n">
        <v>3</v>
      </c>
      <c r="R28" s="608" t="n">
        <v>3</v>
      </c>
      <c r="S28" s="608" t="n">
        <v>3</v>
      </c>
      <c r="T28" s="608" t="n">
        <v>3</v>
      </c>
      <c r="U28" s="608" t="n">
        <v>3</v>
      </c>
      <c r="V28" s="608" t="n">
        <v>3</v>
      </c>
      <c r="W28" s="608" t="n">
        <v>3</v>
      </c>
      <c r="X28" s="608" t="n">
        <v>3</v>
      </c>
      <c r="Y28" s="608" t="n">
        <v>3</v>
      </c>
      <c r="Z28" s="608" t="n">
        <v>3</v>
      </c>
      <c r="AA28" s="608" t="n">
        <v>3</v>
      </c>
      <c r="AB28" s="608" t="n">
        <v>3</v>
      </c>
      <c r="AC28" s="608" t="n">
        <v>3</v>
      </c>
    </row>
    <row r="29">
      <c r="A29" s="609" t="inlineStr">
        <is>
          <t>Cap Type</t>
        </is>
      </c>
      <c r="B29" s="608" t="n"/>
      <c r="C29" s="608" t="inlineStr">
        <is>
          <t>Capped U-notch (narrow)</t>
        </is>
      </c>
      <c r="D29" s="608" t="inlineStr">
        <is>
          <t>Capped U-notch (narrow)</t>
        </is>
      </c>
      <c r="E29" s="608" t="inlineStr">
        <is>
          <t>Capped U-notch (narrow)</t>
        </is>
      </c>
      <c r="F29" s="608" t="inlineStr">
        <is>
          <t>Capped U-notch (narrow)</t>
        </is>
      </c>
      <c r="G29" s="608" t="inlineStr">
        <is>
          <t>Capped U-notch (narrow)</t>
        </is>
      </c>
      <c r="H29" s="608" t="inlineStr">
        <is>
          <t>Capped U-notch (narrow)</t>
        </is>
      </c>
      <c r="I29" s="608" t="inlineStr">
        <is>
          <t>Capped U-notch (narrow)</t>
        </is>
      </c>
      <c r="J29" s="608" t="inlineStr">
        <is>
          <t>Capped U-notch (narrow)</t>
        </is>
      </c>
      <c r="K29" s="608" t="inlineStr">
        <is>
          <t>Capped U-notch (narrow)</t>
        </is>
      </c>
      <c r="L29" s="608" t="inlineStr">
        <is>
          <t>Capped U-notch (narrow)</t>
        </is>
      </c>
      <c r="M29" s="608" t="inlineStr">
        <is>
          <t>Capped U-notch (narrow)</t>
        </is>
      </c>
      <c r="N29" s="608" t="inlineStr">
        <is>
          <t>Capped U-notch (narrow)</t>
        </is>
      </c>
      <c r="O29" s="608" t="inlineStr">
        <is>
          <t>Capped U-notch (narrow)</t>
        </is>
      </c>
      <c r="P29" s="608" t="inlineStr">
        <is>
          <t>Capped U-notch (narrow)</t>
        </is>
      </c>
      <c r="Q29" s="608" t="inlineStr">
        <is>
          <t>Capped U-notch (narrow)</t>
        </is>
      </c>
      <c r="R29" s="608" t="inlineStr">
        <is>
          <t>Capped U-notch (narrow)</t>
        </is>
      </c>
      <c r="S29" s="608" t="inlineStr">
        <is>
          <t>Capped U-notch (narrow)</t>
        </is>
      </c>
      <c r="T29" s="608" t="inlineStr">
        <is>
          <t>Capped U-notch (narrow)</t>
        </is>
      </c>
      <c r="U29" s="608" t="inlineStr">
        <is>
          <t>Capped U-notch (narrow)</t>
        </is>
      </c>
      <c r="V29" s="608" t="inlineStr">
        <is>
          <t>Capped U-notch (narrow)</t>
        </is>
      </c>
      <c r="W29" s="608" t="inlineStr">
        <is>
          <t>Capped U-notch (narrow)</t>
        </is>
      </c>
      <c r="X29" s="608" t="inlineStr">
        <is>
          <t>Capped U-notch (narrow)</t>
        </is>
      </c>
      <c r="Y29" s="608" t="inlineStr">
        <is>
          <t>Capped U-notch (narrow)</t>
        </is>
      </c>
      <c r="Z29" s="608" t="inlineStr">
        <is>
          <t>Capped U-notch (narrow)</t>
        </is>
      </c>
      <c r="AA29" s="608" t="inlineStr">
        <is>
          <t>Capped U-notch (narrow)</t>
        </is>
      </c>
      <c r="AB29" s="608" t="inlineStr">
        <is>
          <t>Capped U-notch (narrow)</t>
        </is>
      </c>
      <c r="AC29" s="608" t="inlineStr">
        <is>
          <t>Capped U-notch (narrow)</t>
        </is>
      </c>
    </row>
    <row r="31" ht="15" customHeight="1" s="817">
      <c r="A31" s="602" t="inlineStr">
        <is>
          <t>ACOUSTIC CALCULATIONS</t>
        </is>
      </c>
      <c r="B31" s="479" t="n"/>
      <c r="C31" s="479" t="n"/>
      <c r="D31" s="479" t="n"/>
      <c r="E31" s="479" t="n"/>
      <c r="F31" s="479" t="n"/>
      <c r="G31" s="479" t="n"/>
      <c r="H31" s="479" t="n"/>
      <c r="I31" s="479" t="n"/>
      <c r="J31" s="479" t="n"/>
      <c r="K31" s="479" t="n"/>
      <c r="L31" s="479" t="n"/>
      <c r="M31" s="479" t="n"/>
      <c r="N31" s="479" t="n"/>
      <c r="O31" s="479" t="n"/>
      <c r="P31" s="479" t="n"/>
      <c r="Q31" s="479" t="n"/>
      <c r="R31" s="479" t="n"/>
      <c r="S31" s="479" t="n"/>
      <c r="T31" s="479" t="n"/>
      <c r="U31" s="479" t="n"/>
      <c r="V31" s="479" t="n"/>
      <c r="W31" s="479" t="n"/>
      <c r="X31" s="479" t="n"/>
      <c r="Y31" s="479" t="n"/>
      <c r="Z31" s="479" t="n"/>
      <c r="AA31" s="479" t="n"/>
      <c r="AB31" s="479" t="n"/>
      <c r="AC31" s="479" t="n"/>
    </row>
    <row r="32">
      <c r="A32" s="484" t="inlineStr">
        <is>
          <t>Acoustic Length (in)</t>
        </is>
      </c>
      <c r="B32" s="479" t="n"/>
      <c r="C32" s="613">
        <f>13552/(2*((2^(1/12))^(C4-49))*440)</f>
        <v/>
      </c>
      <c r="D32" s="613">
        <f>13552/(2*((2^(1/12))^(D4-49))*440)</f>
        <v/>
      </c>
      <c r="E32" s="613">
        <f>13552/(2*((2^(1/12))^(E4-49))*440)</f>
        <v/>
      </c>
      <c r="F32" s="613">
        <f>13552/(2*((2^(1/12))^(F4-49))*440)</f>
        <v/>
      </c>
      <c r="G32" s="613">
        <f>13552/(2*((2^(1/12))^(G4-49))*440)</f>
        <v/>
      </c>
      <c r="H32" s="613">
        <f>13552/(2*((2^(1/12))^(H4-49))*440)</f>
        <v/>
      </c>
      <c r="I32" s="613">
        <f>13552/(2*((2^(1/12))^(I4-49))*440)</f>
        <v/>
      </c>
      <c r="J32" s="613">
        <f>13552/(2*((2^(1/12))^(J4-49))*440)</f>
        <v/>
      </c>
      <c r="K32" s="613">
        <f>13552/(2*((2^(1/12))^(K4-49))*440)</f>
        <v/>
      </c>
      <c r="L32" s="613">
        <f>13552/(2*((2^(1/12))^(L4-49))*440)</f>
        <v/>
      </c>
      <c r="M32" s="613">
        <f>13552/(2*((2^(1/12))^(M4-49))*440)</f>
        <v/>
      </c>
      <c r="N32" s="613">
        <f>13552/(2*((2^(1/12))^(N4-49))*440)</f>
        <v/>
      </c>
      <c r="O32" s="613">
        <f>13552/(2*((2^(1/12))^(O4-49))*440)</f>
        <v/>
      </c>
      <c r="P32" s="613">
        <f>13552/(2*((2^(1/12))^(P4-49))*440)</f>
        <v/>
      </c>
      <c r="Q32" s="613">
        <f>13552/(2*((2^(1/12))^(Q4-49))*440)</f>
        <v/>
      </c>
      <c r="R32" s="613">
        <f>13552/(2*((2^(1/12))^(R4-49))*440)</f>
        <v/>
      </c>
      <c r="S32" s="613">
        <f>13552/(2*((2^(1/12))^(S4-49))*440)</f>
        <v/>
      </c>
      <c r="T32" s="613">
        <f>13552/(2*((2^(1/12))^(T4-49))*440)</f>
        <v/>
      </c>
      <c r="U32" s="613">
        <f>13552/(2*((2^(1/12))^(U4-49))*440)</f>
        <v/>
      </c>
      <c r="V32" s="613">
        <f>13552/(2*((2^(1/12))^(V4-49))*440)</f>
        <v/>
      </c>
      <c r="W32" s="613">
        <f>13552/(2*((2^(1/12))^(W4-49))*440)</f>
        <v/>
      </c>
      <c r="X32" s="613">
        <f>13552/(2*((2^(1/12))^(X4-49))*440)</f>
        <v/>
      </c>
      <c r="Y32" s="613">
        <f>13552/(2*((2^(1/12))^(Y4-49))*440)</f>
        <v/>
      </c>
      <c r="Z32" s="613">
        <f>13552/(2*((2^(1/12))^(Z4-49))*440)</f>
        <v/>
      </c>
      <c r="AA32" s="613">
        <f>13552/(2*((2^(1/12))^(AA4-49))*440)</f>
        <v/>
      </c>
      <c r="AB32" s="613">
        <f>13552/(2*((2^(1/12))^(AB4-49))*440)</f>
        <v/>
      </c>
      <c r="AC32" s="613">
        <f>13552/(2*((2^(1/12))^(AC4-49))*440)</f>
        <v/>
      </c>
    </row>
    <row r="33">
      <c r="A33" s="484" t="inlineStr">
        <is>
          <t>End Correction</t>
        </is>
      </c>
      <c r="B33" s="479" t="n"/>
      <c r="C33" s="613">
        <f>0.6*(C8/2)</f>
        <v/>
      </c>
      <c r="D33" s="613">
        <f>0.6*(D8/2)</f>
        <v/>
      </c>
      <c r="E33" s="613">
        <f>0.6*(E8/2)</f>
        <v/>
      </c>
      <c r="F33" s="613">
        <f>0.6*(F8/2)</f>
        <v/>
      </c>
      <c r="G33" s="613">
        <f>0.6*(G8/2)</f>
        <v/>
      </c>
      <c r="H33" s="613">
        <f>0.6*(H8/2)</f>
        <v/>
      </c>
      <c r="I33" s="613">
        <f>0.6*(I8/2)</f>
        <v/>
      </c>
      <c r="J33" s="613">
        <f>0.6*(J8/2)</f>
        <v/>
      </c>
      <c r="K33" s="613">
        <f>0.6*(K8/2)</f>
        <v/>
      </c>
      <c r="L33" s="613">
        <f>0.6*(L8/2)</f>
        <v/>
      </c>
      <c r="M33" s="613">
        <f>0.6*(M8/2)</f>
        <v/>
      </c>
      <c r="N33" s="613">
        <f>0.6*(N8/2)</f>
        <v/>
      </c>
      <c r="O33" s="613">
        <f>0.6*(O8/2)</f>
        <v/>
      </c>
      <c r="P33" s="613">
        <f>0.6*(P8/2)</f>
        <v/>
      </c>
      <c r="Q33" s="613">
        <f>0.6*(Q8/2)</f>
        <v/>
      </c>
      <c r="R33" s="613">
        <f>0.6*(R8/2)</f>
        <v/>
      </c>
      <c r="S33" s="613">
        <f>0.6*(S8/2)</f>
        <v/>
      </c>
      <c r="T33" s="613">
        <f>0.6*(T8/2)</f>
        <v/>
      </c>
      <c r="U33" s="613">
        <f>0.6*(U8/2)</f>
        <v/>
      </c>
      <c r="V33" s="613">
        <f>0.6*(V8/2)</f>
        <v/>
      </c>
      <c r="W33" s="613">
        <f>0.6*(W8/2)</f>
        <v/>
      </c>
      <c r="X33" s="613">
        <f>0.6*(X8/2)</f>
        <v/>
      </c>
      <c r="Y33" s="613">
        <f>0.6*(Y8/2)</f>
        <v/>
      </c>
      <c r="Z33" s="613">
        <f>0.6*(Z8/2)</f>
        <v/>
      </c>
      <c r="AA33" s="613">
        <f>0.6*(AA8/2)</f>
        <v/>
      </c>
      <c r="AB33" s="613">
        <f>0.6*(AB8/2)</f>
        <v/>
      </c>
      <c r="AC33" s="613">
        <f>0.6*(AC8/2)</f>
        <v/>
      </c>
    </row>
    <row r="35" ht="15" customHeight="1" s="817">
      <c r="A35" s="603" t="inlineStr">
        <is>
          <t>8-HOLE SCALE TABLE</t>
        </is>
      </c>
      <c r="B35" s="610" t="n"/>
      <c r="C35" s="610" t="n"/>
      <c r="D35" s="610" t="n"/>
      <c r="E35" s="610" t="n"/>
      <c r="F35" s="610" t="n"/>
      <c r="G35" s="610" t="n"/>
      <c r="H35" s="610" t="n"/>
      <c r="I35" s="610" t="n"/>
      <c r="J35" s="610" t="n"/>
      <c r="K35" s="610" t="n"/>
      <c r="L35" s="610" t="n"/>
      <c r="M35" s="610" t="n"/>
      <c r="N35" s="610" t="n"/>
      <c r="O35" s="610" t="n"/>
      <c r="P35" s="610" t="n"/>
      <c r="Q35" s="610" t="n"/>
      <c r="R35" s="610" t="n"/>
      <c r="S35" s="610" t="n"/>
      <c r="T35" s="610" t="n"/>
      <c r="U35" s="610" t="n"/>
      <c r="V35" s="610" t="n"/>
      <c r="W35" s="610" t="n"/>
      <c r="X35" s="610" t="n"/>
      <c r="Y35" s="610" t="n"/>
      <c r="Z35" s="610" t="n"/>
      <c r="AA35" s="610" t="n"/>
      <c r="AB35" s="610" t="n"/>
      <c r="AC35" s="610" t="n"/>
    </row>
    <row r="36">
      <c r="A36" s="472" t="inlineStr">
        <is>
          <t>Fundamental Note</t>
        </is>
      </c>
      <c r="C36" t="inlineStr">
        <is>
          <t>C 4</t>
        </is>
      </c>
      <c r="D36" t="inlineStr">
        <is>
          <t>Db 4</t>
        </is>
      </c>
      <c r="E36" t="inlineStr">
        <is>
          <t>D 4</t>
        </is>
      </c>
      <c r="F36" t="inlineStr">
        <is>
          <t>Eb 4</t>
        </is>
      </c>
      <c r="G36" t="inlineStr">
        <is>
          <t>E 4</t>
        </is>
      </c>
      <c r="H36" t="inlineStr">
        <is>
          <t>F 4</t>
        </is>
      </c>
      <c r="I36" t="inlineStr">
        <is>
          <t>Gb 4</t>
        </is>
      </c>
      <c r="J36" t="inlineStr">
        <is>
          <t>G 4</t>
        </is>
      </c>
      <c r="K36" t="inlineStr">
        <is>
          <t>Ab 4</t>
        </is>
      </c>
      <c r="L36" t="inlineStr">
        <is>
          <t>A 4</t>
        </is>
      </c>
      <c r="M36" t="inlineStr">
        <is>
          <t>Bb 4</t>
        </is>
      </c>
      <c r="N36" t="inlineStr">
        <is>
          <t>B 4</t>
        </is>
      </c>
      <c r="O36" t="inlineStr">
        <is>
          <t>C 5</t>
        </is>
      </c>
      <c r="P36" t="inlineStr">
        <is>
          <t>Db 5</t>
        </is>
      </c>
      <c r="Q36" t="inlineStr">
        <is>
          <t>D 5</t>
        </is>
      </c>
      <c r="R36" t="inlineStr">
        <is>
          <t>Eb 5</t>
        </is>
      </c>
      <c r="S36" t="inlineStr">
        <is>
          <t>E 5</t>
        </is>
      </c>
      <c r="T36" t="inlineStr">
        <is>
          <t>F 5</t>
        </is>
      </c>
      <c r="U36" t="inlineStr">
        <is>
          <t>Gb 5</t>
        </is>
      </c>
      <c r="V36" t="inlineStr">
        <is>
          <t>G 5</t>
        </is>
      </c>
      <c r="W36" t="inlineStr">
        <is>
          <t>Ab 5</t>
        </is>
      </c>
      <c r="X36" t="inlineStr">
        <is>
          <t>A 5</t>
        </is>
      </c>
      <c r="Y36" t="inlineStr">
        <is>
          <t>Bb 5</t>
        </is>
      </c>
      <c r="Z36" t="inlineStr">
        <is>
          <t>B 5</t>
        </is>
      </c>
      <c r="AA36" t="inlineStr">
        <is>
          <t>C 6</t>
        </is>
      </c>
      <c r="AB36" t="inlineStr">
        <is>
          <t>Db 6</t>
        </is>
      </c>
      <c r="AC36" t="inlineStr">
        <is>
          <t>D 6</t>
        </is>
      </c>
    </row>
    <row r="37">
      <c r="A37" s="472" t="inlineStr">
        <is>
          <t>Fundamental Freq (Hz)</t>
        </is>
      </c>
      <c r="C37" s="469">
        <f>((2^(1/12))^(C4-49))*440</f>
        <v/>
      </c>
      <c r="D37" s="469">
        <f>((2^(1/12))^(D4-49))*440</f>
        <v/>
      </c>
      <c r="E37" s="469">
        <f>((2^(1/12))^(E4-49))*440</f>
        <v/>
      </c>
      <c r="F37" s="469">
        <f>((2^(1/12))^(F4-49))*440</f>
        <v/>
      </c>
      <c r="G37" s="469">
        <f>((2^(1/12))^(G4-49))*440</f>
        <v/>
      </c>
      <c r="H37" s="469">
        <f>((2^(1/12))^(H4-49))*440</f>
        <v/>
      </c>
      <c r="I37" s="469">
        <f>((2^(1/12))^(I4-49))*440</f>
        <v/>
      </c>
      <c r="J37" s="469">
        <f>((2^(1/12))^(J4-49))*440</f>
        <v/>
      </c>
      <c r="K37" s="469">
        <f>((2^(1/12))^(K4-49))*440</f>
        <v/>
      </c>
      <c r="L37" s="469">
        <f>((2^(1/12))^(L4-49))*440</f>
        <v/>
      </c>
      <c r="M37" s="469">
        <f>((2^(1/12))^(M4-49))*440</f>
        <v/>
      </c>
      <c r="N37" s="469">
        <f>((2^(1/12))^(N4-49))*440</f>
        <v/>
      </c>
      <c r="O37" s="469">
        <f>((2^(1/12))^(O4-49))*440</f>
        <v/>
      </c>
      <c r="P37" s="469">
        <f>((2^(1/12))^(P4-49))*440</f>
        <v/>
      </c>
      <c r="Q37" s="469">
        <f>((2^(1/12))^(Q4-49))*440</f>
        <v/>
      </c>
      <c r="R37" s="469">
        <f>((2^(1/12))^(R4-49))*440</f>
        <v/>
      </c>
      <c r="S37" s="469">
        <f>((2^(1/12))^(S4-49))*440</f>
        <v/>
      </c>
      <c r="T37" s="469">
        <f>((2^(1/12))^(T4-49))*440</f>
        <v/>
      </c>
      <c r="U37" s="469">
        <f>((2^(1/12))^(U4-49))*440</f>
        <v/>
      </c>
      <c r="V37" s="469">
        <f>((2^(1/12))^(V4-49))*440</f>
        <v/>
      </c>
      <c r="W37" s="469">
        <f>((2^(1/12))^(W4-49))*440</f>
        <v/>
      </c>
      <c r="X37" s="469">
        <f>((2^(1/12))^(X4-49))*440</f>
        <v/>
      </c>
      <c r="Y37" s="469">
        <f>((2^(1/12))^(Y4-49))*440</f>
        <v/>
      </c>
      <c r="Z37" s="469">
        <f>((2^(1/12))^(Z4-49))*440</f>
        <v/>
      </c>
      <c r="AA37" s="469">
        <f>((2^(1/12))^(AA4-49))*440</f>
        <v/>
      </c>
      <c r="AB37" s="469">
        <f>((2^(1/12))^(AB4-49))*440</f>
        <v/>
      </c>
      <c r="AC37" s="469">
        <f>((2^(1/12))^(AC4-49))*440</f>
        <v/>
      </c>
    </row>
    <row r="38">
      <c r="A38" s="604" t="inlineStr">
        <is>
          <t>Hole 1 (RH pinky)</t>
        </is>
      </c>
      <c r="B38" s="537" t="inlineStr">
        <is>
          <t>Note</t>
        </is>
      </c>
      <c r="C38" t="inlineStr">
        <is>
          <t>D 4</t>
        </is>
      </c>
      <c r="D38" t="inlineStr">
        <is>
          <t>Eb 4</t>
        </is>
      </c>
      <c r="E38" t="inlineStr">
        <is>
          <t>E 4</t>
        </is>
      </c>
      <c r="F38" t="inlineStr">
        <is>
          <t>F 4</t>
        </is>
      </c>
      <c r="G38" t="inlineStr">
        <is>
          <t>Gb 4</t>
        </is>
      </c>
      <c r="H38" t="inlineStr">
        <is>
          <t>G 4</t>
        </is>
      </c>
      <c r="I38" t="inlineStr">
        <is>
          <t>Ab 4</t>
        </is>
      </c>
      <c r="J38" t="inlineStr">
        <is>
          <t>A 4</t>
        </is>
      </c>
      <c r="K38" t="inlineStr">
        <is>
          <t>Bb 4</t>
        </is>
      </c>
      <c r="L38" t="inlineStr">
        <is>
          <t>B 4</t>
        </is>
      </c>
      <c r="M38" t="inlineStr">
        <is>
          <t>C 5</t>
        </is>
      </c>
      <c r="N38" t="inlineStr">
        <is>
          <t>Db 5</t>
        </is>
      </c>
      <c r="O38" t="inlineStr">
        <is>
          <t>D 5</t>
        </is>
      </c>
      <c r="P38" t="inlineStr">
        <is>
          <t>Eb 5</t>
        </is>
      </c>
      <c r="Q38" t="inlineStr">
        <is>
          <t>E 5</t>
        </is>
      </c>
      <c r="R38" t="inlineStr">
        <is>
          <t>F 5</t>
        </is>
      </c>
      <c r="S38" t="inlineStr">
        <is>
          <t>Gb 5</t>
        </is>
      </c>
      <c r="T38" t="inlineStr">
        <is>
          <t>G 5</t>
        </is>
      </c>
      <c r="U38" t="inlineStr">
        <is>
          <t>Ab 5</t>
        </is>
      </c>
      <c r="V38" t="inlineStr">
        <is>
          <t>A 5</t>
        </is>
      </c>
      <c r="W38" t="inlineStr">
        <is>
          <t>Bb 5</t>
        </is>
      </c>
      <c r="X38" t="inlineStr">
        <is>
          <t>B 5</t>
        </is>
      </c>
      <c r="Y38" t="inlineStr">
        <is>
          <t>C 6</t>
        </is>
      </c>
      <c r="Z38" t="inlineStr">
        <is>
          <t>Db 6</t>
        </is>
      </c>
      <c r="AA38" t="inlineStr">
        <is>
          <t>D 6</t>
        </is>
      </c>
      <c r="AB38" t="inlineStr">
        <is>
          <t>Eb 6</t>
        </is>
      </c>
      <c r="AC38" t="inlineStr">
        <is>
          <t>E 6</t>
        </is>
      </c>
    </row>
    <row r="39">
      <c r="A39" s="605" t="n"/>
      <c r="B39" s="537" t="inlineStr">
        <is>
          <t>Frequency (Hz)</t>
        </is>
      </c>
      <c r="C39" s="469">
        <f>((2^(1/12))^(C4+2-49))*440</f>
        <v/>
      </c>
      <c r="D39" s="469">
        <f>((2^(1/12))^(D4+2-49))*440</f>
        <v/>
      </c>
      <c r="E39" s="469">
        <f>((2^(1/12))^(E4+2-49))*440</f>
        <v/>
      </c>
      <c r="F39" s="469">
        <f>((2^(1/12))^(F4+2-49))*440</f>
        <v/>
      </c>
      <c r="G39" s="469">
        <f>((2^(1/12))^(G4+2-49))*440</f>
        <v/>
      </c>
      <c r="H39" s="469">
        <f>((2^(1/12))^(H4+2-49))*440</f>
        <v/>
      </c>
      <c r="I39" s="469">
        <f>((2^(1/12))^(I4+2-49))*440</f>
        <v/>
      </c>
      <c r="J39" s="469">
        <f>((2^(1/12))^(J4+2-49))*440</f>
        <v/>
      </c>
      <c r="K39" s="469">
        <f>((2^(1/12))^(K4+2-49))*440</f>
        <v/>
      </c>
      <c r="L39" s="469">
        <f>((2^(1/12))^(L4+2-49))*440</f>
        <v/>
      </c>
      <c r="M39" s="469">
        <f>((2^(1/12))^(M4+2-49))*440</f>
        <v/>
      </c>
      <c r="N39" s="469">
        <f>((2^(1/12))^(N4+2-49))*440</f>
        <v/>
      </c>
      <c r="O39" s="469">
        <f>((2^(1/12))^(O4+2-49))*440</f>
        <v/>
      </c>
      <c r="P39" s="469">
        <f>((2^(1/12))^(P4+2-49))*440</f>
        <v/>
      </c>
      <c r="Q39" s="469">
        <f>((2^(1/12))^(Q4+2-49))*440</f>
        <v/>
      </c>
      <c r="R39" s="469">
        <f>((2^(1/12))^(R4+2-49))*440</f>
        <v/>
      </c>
      <c r="S39" s="469">
        <f>((2^(1/12))^(S4+2-49))*440</f>
        <v/>
      </c>
      <c r="T39" s="469">
        <f>((2^(1/12))^(T4+2-49))*440</f>
        <v/>
      </c>
      <c r="U39" s="469">
        <f>((2^(1/12))^(U4+2-49))*440</f>
        <v/>
      </c>
      <c r="V39" s="469">
        <f>((2^(1/12))^(V4+2-49))*440</f>
        <v/>
      </c>
      <c r="W39" s="469">
        <f>((2^(1/12))^(W4+2-49))*440</f>
        <v/>
      </c>
      <c r="X39" s="469">
        <f>((2^(1/12))^(X4+2-49))*440</f>
        <v/>
      </c>
      <c r="Y39" s="469">
        <f>((2^(1/12))^(Y4+2-49))*440</f>
        <v/>
      </c>
      <c r="Z39" s="469">
        <f>((2^(1/12))^(Z4+2-49))*440</f>
        <v/>
      </c>
      <c r="AA39" s="469">
        <f>((2^(1/12))^(AA4+2-49))*440</f>
        <v/>
      </c>
      <c r="AB39" s="469">
        <f>((2^(1/12))^(AB4+2-49))*440</f>
        <v/>
      </c>
      <c r="AC39" s="469">
        <f>((2^(1/12))^(AC4+2-49))*440</f>
        <v/>
      </c>
    </row>
    <row r="40">
      <c r="A40" s="605" t="n"/>
      <c r="B40" s="537" t="inlineStr">
        <is>
          <t>Diameter (in)</t>
        </is>
      </c>
      <c r="C40" s="612" t="n"/>
      <c r="D40" s="612" t="n"/>
      <c r="E40" s="612" t="n"/>
      <c r="F40" s="612" t="n"/>
      <c r="G40" s="612" t="n"/>
      <c r="H40" s="612" t="n"/>
      <c r="I40" s="612" t="n"/>
      <c r="J40" s="612" t="n"/>
      <c r="K40" s="612" t="n"/>
      <c r="L40" s="612" t="n"/>
      <c r="M40" s="612" t="n"/>
      <c r="N40" s="612" t="n"/>
      <c r="O40" s="612" t="n"/>
      <c r="P40" s="612" t="n"/>
      <c r="Q40" s="612" t="n"/>
      <c r="R40" s="612" t="n"/>
      <c r="S40" s="612" t="n"/>
      <c r="T40" s="612" t="n"/>
      <c r="U40" s="612" t="n"/>
      <c r="V40" s="612" t="n"/>
      <c r="W40" s="612" t="n"/>
      <c r="X40" s="612" t="n"/>
      <c r="Y40" s="612" t="n"/>
      <c r="Z40" s="612" t="n"/>
      <c r="AA40" s="612" t="n"/>
      <c r="AB40" s="612" t="n"/>
      <c r="AC40" s="612" t="n"/>
    </row>
    <row r="41">
      <c r="A41" s="605" t="n"/>
      <c r="B41" s="537" t="inlineStr">
        <is>
          <t>Dist. from End (in)</t>
        </is>
      </c>
      <c r="C41" s="482">
        <f>C32*C37/C39</f>
        <v/>
      </c>
      <c r="D41" s="482">
        <f>D32*D37/D39</f>
        <v/>
      </c>
      <c r="E41" s="482">
        <f>E32*E37/E39</f>
        <v/>
      </c>
      <c r="F41" s="482">
        <f>F32*F37/F39</f>
        <v/>
      </c>
      <c r="G41" s="482">
        <f>G32*G37/G39</f>
        <v/>
      </c>
      <c r="H41" s="482">
        <f>H32*H37/H39</f>
        <v/>
      </c>
      <c r="I41" s="482">
        <f>I32*I37/I39</f>
        <v/>
      </c>
      <c r="J41" s="482">
        <f>J32*J37/J39</f>
        <v/>
      </c>
      <c r="K41" s="482">
        <f>K32*K37/K39</f>
        <v/>
      </c>
      <c r="L41" s="482">
        <f>L32*L37/L39</f>
        <v/>
      </c>
      <c r="M41" s="482">
        <f>M32*M37/M39</f>
        <v/>
      </c>
      <c r="N41" s="482">
        <f>N32*N37/N39</f>
        <v/>
      </c>
      <c r="O41" s="482">
        <f>O32*O37/O39</f>
        <v/>
      </c>
      <c r="P41" s="482">
        <f>P32*P37/P39</f>
        <v/>
      </c>
      <c r="Q41" s="482">
        <f>Q32*Q37/Q39</f>
        <v/>
      </c>
      <c r="R41" s="482">
        <f>R32*R37/R39</f>
        <v/>
      </c>
      <c r="S41" s="482">
        <f>S32*S37/S39</f>
        <v/>
      </c>
      <c r="T41" s="482">
        <f>T32*T37/T39</f>
        <v/>
      </c>
      <c r="U41" s="482">
        <f>U32*U37/U39</f>
        <v/>
      </c>
      <c r="V41" s="482">
        <f>V32*V37/V39</f>
        <v/>
      </c>
      <c r="W41" s="482">
        <f>W32*W37/W39</f>
        <v/>
      </c>
      <c r="X41" s="482">
        <f>X32*X37/X39</f>
        <v/>
      </c>
      <c r="Y41" s="482">
        <f>Y32*Y37/Y39</f>
        <v/>
      </c>
      <c r="Z41" s="482">
        <f>Z32*Z37/Z39</f>
        <v/>
      </c>
      <c r="AA41" s="482">
        <f>AA32*AA37/AA39</f>
        <v/>
      </c>
      <c r="AB41" s="482">
        <f>AB32*AB37/AB39</f>
        <v/>
      </c>
      <c r="AC41" s="482">
        <f>AC32*AC37/AC39</f>
        <v/>
      </c>
    </row>
    <row r="42">
      <c r="A42" s="604" t="inlineStr">
        <is>
          <t>Hole 2 (RH ring)</t>
        </is>
      </c>
      <c r="B42" s="537" t="inlineStr">
        <is>
          <t>Note</t>
        </is>
      </c>
      <c r="C42" t="inlineStr">
        <is>
          <t>Eb 4</t>
        </is>
      </c>
      <c r="D42" t="inlineStr">
        <is>
          <t>E 4</t>
        </is>
      </c>
      <c r="E42" t="inlineStr">
        <is>
          <t>F 4</t>
        </is>
      </c>
      <c r="F42" t="inlineStr">
        <is>
          <t>Gb 4</t>
        </is>
      </c>
      <c r="G42" t="inlineStr">
        <is>
          <t>G 4</t>
        </is>
      </c>
      <c r="H42" t="inlineStr">
        <is>
          <t>Ab 4</t>
        </is>
      </c>
      <c r="I42" t="inlineStr">
        <is>
          <t>A 4</t>
        </is>
      </c>
      <c r="J42" t="inlineStr">
        <is>
          <t>Bb 4</t>
        </is>
      </c>
      <c r="K42" t="inlineStr">
        <is>
          <t>B 4</t>
        </is>
      </c>
      <c r="L42" t="inlineStr">
        <is>
          <t>C 5</t>
        </is>
      </c>
      <c r="M42" t="inlineStr">
        <is>
          <t>Db 5</t>
        </is>
      </c>
      <c r="N42" t="inlineStr">
        <is>
          <t>D 5</t>
        </is>
      </c>
      <c r="O42" t="inlineStr">
        <is>
          <t>Eb 5</t>
        </is>
      </c>
      <c r="P42" t="inlineStr">
        <is>
          <t>E 5</t>
        </is>
      </c>
      <c r="Q42" t="inlineStr">
        <is>
          <t>F 5</t>
        </is>
      </c>
      <c r="R42" t="inlineStr">
        <is>
          <t>Gb 5</t>
        </is>
      </c>
      <c r="S42" t="inlineStr">
        <is>
          <t>G 5</t>
        </is>
      </c>
      <c r="T42" t="inlineStr">
        <is>
          <t>Ab 5</t>
        </is>
      </c>
      <c r="U42" t="inlineStr">
        <is>
          <t>A 5</t>
        </is>
      </c>
      <c r="V42" t="inlineStr">
        <is>
          <t>Bb 5</t>
        </is>
      </c>
      <c r="W42" t="inlineStr">
        <is>
          <t>B 5</t>
        </is>
      </c>
      <c r="X42" t="inlineStr">
        <is>
          <t>C 6</t>
        </is>
      </c>
      <c r="Y42" t="inlineStr">
        <is>
          <t>Db 6</t>
        </is>
      </c>
      <c r="Z42" t="inlineStr">
        <is>
          <t>D 6</t>
        </is>
      </c>
      <c r="AA42" t="inlineStr">
        <is>
          <t>Eb 6</t>
        </is>
      </c>
      <c r="AB42" t="inlineStr">
        <is>
          <t>E 6</t>
        </is>
      </c>
      <c r="AC42" t="inlineStr">
        <is>
          <t>F 6</t>
        </is>
      </c>
    </row>
    <row r="43">
      <c r="A43" s="605" t="n"/>
      <c r="B43" s="537" t="inlineStr">
        <is>
          <t>Frequency (Hz)</t>
        </is>
      </c>
      <c r="C43" s="469">
        <f>((2^(1/12))^(C4+3-49))*440</f>
        <v/>
      </c>
      <c r="D43" s="469">
        <f>((2^(1/12))^(D4+3-49))*440</f>
        <v/>
      </c>
      <c r="E43" s="469">
        <f>((2^(1/12))^(E4+3-49))*440</f>
        <v/>
      </c>
      <c r="F43" s="469">
        <f>((2^(1/12))^(F4+3-49))*440</f>
        <v/>
      </c>
      <c r="G43" s="469">
        <f>((2^(1/12))^(G4+3-49))*440</f>
        <v/>
      </c>
      <c r="H43" s="469">
        <f>((2^(1/12))^(H4+3-49))*440</f>
        <v/>
      </c>
      <c r="I43" s="469">
        <f>((2^(1/12))^(I4+3-49))*440</f>
        <v/>
      </c>
      <c r="J43" s="469">
        <f>((2^(1/12))^(J4+3-49))*440</f>
        <v/>
      </c>
      <c r="K43" s="469">
        <f>((2^(1/12))^(K4+3-49))*440</f>
        <v/>
      </c>
      <c r="L43" s="469">
        <f>((2^(1/12))^(L4+3-49))*440</f>
        <v/>
      </c>
      <c r="M43" s="469">
        <f>((2^(1/12))^(M4+3-49))*440</f>
        <v/>
      </c>
      <c r="N43" s="469">
        <f>((2^(1/12))^(N4+3-49))*440</f>
        <v/>
      </c>
      <c r="O43" s="469">
        <f>((2^(1/12))^(O4+3-49))*440</f>
        <v/>
      </c>
      <c r="P43" s="469">
        <f>((2^(1/12))^(P4+3-49))*440</f>
        <v/>
      </c>
      <c r="Q43" s="469">
        <f>((2^(1/12))^(Q4+3-49))*440</f>
        <v/>
      </c>
      <c r="R43" s="469">
        <f>((2^(1/12))^(R4+3-49))*440</f>
        <v/>
      </c>
      <c r="S43" s="469">
        <f>((2^(1/12))^(S4+3-49))*440</f>
        <v/>
      </c>
      <c r="T43" s="469">
        <f>((2^(1/12))^(T4+3-49))*440</f>
        <v/>
      </c>
      <c r="U43" s="469">
        <f>((2^(1/12))^(U4+3-49))*440</f>
        <v/>
      </c>
      <c r="V43" s="469">
        <f>((2^(1/12))^(V4+3-49))*440</f>
        <v/>
      </c>
      <c r="W43" s="469">
        <f>((2^(1/12))^(W4+3-49))*440</f>
        <v/>
      </c>
      <c r="X43" s="469">
        <f>((2^(1/12))^(X4+3-49))*440</f>
        <v/>
      </c>
      <c r="Y43" s="469">
        <f>((2^(1/12))^(Y4+3-49))*440</f>
        <v/>
      </c>
      <c r="Z43" s="469">
        <f>((2^(1/12))^(Z4+3-49))*440</f>
        <v/>
      </c>
      <c r="AA43" s="469">
        <f>((2^(1/12))^(AA4+3-49))*440</f>
        <v/>
      </c>
      <c r="AB43" s="469">
        <f>((2^(1/12))^(AB4+3-49))*440</f>
        <v/>
      </c>
      <c r="AC43" s="469">
        <f>((2^(1/12))^(AC4+3-49))*440</f>
        <v/>
      </c>
    </row>
    <row r="44">
      <c r="A44" s="605" t="n"/>
      <c r="B44" s="537" t="inlineStr">
        <is>
          <t>Diameter (in)</t>
        </is>
      </c>
      <c r="C44" s="612" t="n"/>
      <c r="D44" s="612" t="n"/>
      <c r="E44" s="612" t="n"/>
      <c r="F44" s="612" t="n"/>
      <c r="G44" s="612" t="n"/>
      <c r="H44" s="612" t="n"/>
      <c r="I44" s="612" t="n"/>
      <c r="J44" s="612" t="n"/>
      <c r="K44" s="612" t="n"/>
      <c r="L44" s="612" t="n"/>
      <c r="M44" s="612" t="n"/>
      <c r="N44" s="612" t="n"/>
      <c r="O44" s="612" t="n"/>
      <c r="P44" s="612" t="n"/>
      <c r="Q44" s="612" t="n"/>
      <c r="R44" s="612" t="n"/>
      <c r="S44" s="612" t="n"/>
      <c r="T44" s="612" t="n"/>
      <c r="U44" s="612" t="n"/>
      <c r="V44" s="612" t="n"/>
      <c r="W44" s="612" t="n"/>
      <c r="X44" s="612" t="n"/>
      <c r="Y44" s="612" t="n"/>
      <c r="Z44" s="612" t="n"/>
      <c r="AA44" s="612" t="n"/>
      <c r="AB44" s="612" t="n"/>
      <c r="AC44" s="612" t="n"/>
    </row>
    <row r="45">
      <c r="A45" s="605" t="n"/>
      <c r="B45" s="537" t="inlineStr">
        <is>
          <t>Dist. from End (in)</t>
        </is>
      </c>
      <c r="C45" s="482">
        <f>C32*C37/C43</f>
        <v/>
      </c>
      <c r="D45" s="482">
        <f>D32*D37/D43</f>
        <v/>
      </c>
      <c r="E45" s="482">
        <f>E32*E37/E43</f>
        <v/>
      </c>
      <c r="F45" s="482">
        <f>F32*F37/F43</f>
        <v/>
      </c>
      <c r="G45" s="482">
        <f>G32*G37/G43</f>
        <v/>
      </c>
      <c r="H45" s="482">
        <f>H32*H37/H43</f>
        <v/>
      </c>
      <c r="I45" s="482">
        <f>I32*I37/I43</f>
        <v/>
      </c>
      <c r="J45" s="482">
        <f>J32*J37/J43</f>
        <v/>
      </c>
      <c r="K45" s="482">
        <f>K32*K37/K43</f>
        <v/>
      </c>
      <c r="L45" s="482">
        <f>L32*L37/L43</f>
        <v/>
      </c>
      <c r="M45" s="482">
        <f>M32*M37/M43</f>
        <v/>
      </c>
      <c r="N45" s="482">
        <f>N32*N37/N43</f>
        <v/>
      </c>
      <c r="O45" s="482">
        <f>O32*O37/O43</f>
        <v/>
      </c>
      <c r="P45" s="482">
        <f>P32*P37/P43</f>
        <v/>
      </c>
      <c r="Q45" s="482">
        <f>Q32*Q37/Q43</f>
        <v/>
      </c>
      <c r="R45" s="482">
        <f>R32*R37/R43</f>
        <v/>
      </c>
      <c r="S45" s="482">
        <f>S32*S37/S43</f>
        <v/>
      </c>
      <c r="T45" s="482">
        <f>T32*T37/T43</f>
        <v/>
      </c>
      <c r="U45" s="482">
        <f>U32*U37/U43</f>
        <v/>
      </c>
      <c r="V45" s="482">
        <f>V32*V37/V43</f>
        <v/>
      </c>
      <c r="W45" s="482">
        <f>W32*W37/W43</f>
        <v/>
      </c>
      <c r="X45" s="482">
        <f>X32*X37/X43</f>
        <v/>
      </c>
      <c r="Y45" s="482">
        <f>Y32*Y37/Y43</f>
        <v/>
      </c>
      <c r="Z45" s="482">
        <f>Z32*Z37/Z43</f>
        <v/>
      </c>
      <c r="AA45" s="482">
        <f>AA32*AA37/AA43</f>
        <v/>
      </c>
      <c r="AB45" s="482">
        <f>AB32*AB37/AB43</f>
        <v/>
      </c>
      <c r="AC45" s="482">
        <f>AC32*AC37/AC43</f>
        <v/>
      </c>
    </row>
    <row r="46">
      <c r="A46" s="604" t="inlineStr">
        <is>
          <t>Hole 3 (RH middle)</t>
        </is>
      </c>
      <c r="B46" s="537" t="inlineStr">
        <is>
          <t>Note</t>
        </is>
      </c>
      <c r="C46" t="inlineStr">
        <is>
          <t>E 4</t>
        </is>
      </c>
      <c r="D46" t="inlineStr">
        <is>
          <t>F 4</t>
        </is>
      </c>
      <c r="E46" t="inlineStr">
        <is>
          <t>Gb 4</t>
        </is>
      </c>
      <c r="F46" t="inlineStr">
        <is>
          <t>G 4</t>
        </is>
      </c>
      <c r="G46" t="inlineStr">
        <is>
          <t>Ab 4</t>
        </is>
      </c>
      <c r="H46" t="inlineStr">
        <is>
          <t>A 4</t>
        </is>
      </c>
      <c r="I46" t="inlineStr">
        <is>
          <t>Bb 4</t>
        </is>
      </c>
      <c r="J46" t="inlineStr">
        <is>
          <t>B 4</t>
        </is>
      </c>
      <c r="K46" t="inlineStr">
        <is>
          <t>C 5</t>
        </is>
      </c>
      <c r="L46" t="inlineStr">
        <is>
          <t>Db 5</t>
        </is>
      </c>
      <c r="M46" t="inlineStr">
        <is>
          <t>D 5</t>
        </is>
      </c>
      <c r="N46" t="inlineStr">
        <is>
          <t>Eb 5</t>
        </is>
      </c>
      <c r="O46" t="inlineStr">
        <is>
          <t>E 5</t>
        </is>
      </c>
      <c r="P46" t="inlineStr">
        <is>
          <t>F 5</t>
        </is>
      </c>
      <c r="Q46" t="inlineStr">
        <is>
          <t>Gb 5</t>
        </is>
      </c>
      <c r="R46" t="inlineStr">
        <is>
          <t>G 5</t>
        </is>
      </c>
      <c r="S46" t="inlineStr">
        <is>
          <t>Ab 5</t>
        </is>
      </c>
      <c r="T46" t="inlineStr">
        <is>
          <t>A 5</t>
        </is>
      </c>
      <c r="U46" t="inlineStr">
        <is>
          <t>Bb 5</t>
        </is>
      </c>
      <c r="V46" t="inlineStr">
        <is>
          <t>B 5</t>
        </is>
      </c>
      <c r="W46" t="inlineStr">
        <is>
          <t>C 6</t>
        </is>
      </c>
      <c r="X46" t="inlineStr">
        <is>
          <t>Db 6</t>
        </is>
      </c>
      <c r="Y46" t="inlineStr">
        <is>
          <t>D 6</t>
        </is>
      </c>
      <c r="Z46" t="inlineStr">
        <is>
          <t>Eb 6</t>
        </is>
      </c>
      <c r="AA46" t="inlineStr">
        <is>
          <t>E 6</t>
        </is>
      </c>
      <c r="AB46" t="inlineStr">
        <is>
          <t>F 6</t>
        </is>
      </c>
      <c r="AC46" t="inlineStr">
        <is>
          <t>Gb 6</t>
        </is>
      </c>
    </row>
    <row r="47">
      <c r="A47" s="605" t="n"/>
      <c r="B47" s="537" t="inlineStr">
        <is>
          <t>Frequency (Hz)</t>
        </is>
      </c>
      <c r="C47" s="469">
        <f>((2^(1/12))^(C4+4-49))*440</f>
        <v/>
      </c>
      <c r="D47" s="469">
        <f>((2^(1/12))^(D4+4-49))*440</f>
        <v/>
      </c>
      <c r="E47" s="469">
        <f>((2^(1/12))^(E4+4-49))*440</f>
        <v/>
      </c>
      <c r="F47" s="469">
        <f>((2^(1/12))^(F4+4-49))*440</f>
        <v/>
      </c>
      <c r="G47" s="469">
        <f>((2^(1/12))^(G4+4-49))*440</f>
        <v/>
      </c>
      <c r="H47" s="469">
        <f>((2^(1/12))^(H4+4-49))*440</f>
        <v/>
      </c>
      <c r="I47" s="469">
        <f>((2^(1/12))^(I4+4-49))*440</f>
        <v/>
      </c>
      <c r="J47" s="469">
        <f>((2^(1/12))^(J4+4-49))*440</f>
        <v/>
      </c>
      <c r="K47" s="469">
        <f>((2^(1/12))^(K4+4-49))*440</f>
        <v/>
      </c>
      <c r="L47" s="469">
        <f>((2^(1/12))^(L4+4-49))*440</f>
        <v/>
      </c>
      <c r="M47" s="469">
        <f>((2^(1/12))^(M4+4-49))*440</f>
        <v/>
      </c>
      <c r="N47" s="469">
        <f>((2^(1/12))^(N4+4-49))*440</f>
        <v/>
      </c>
      <c r="O47" s="469">
        <f>((2^(1/12))^(O4+4-49))*440</f>
        <v/>
      </c>
      <c r="P47" s="469">
        <f>((2^(1/12))^(P4+4-49))*440</f>
        <v/>
      </c>
      <c r="Q47" s="469">
        <f>((2^(1/12))^(Q4+4-49))*440</f>
        <v/>
      </c>
      <c r="R47" s="469">
        <f>((2^(1/12))^(R4+4-49))*440</f>
        <v/>
      </c>
      <c r="S47" s="469">
        <f>((2^(1/12))^(S4+4-49))*440</f>
        <v/>
      </c>
      <c r="T47" s="469">
        <f>((2^(1/12))^(T4+4-49))*440</f>
        <v/>
      </c>
      <c r="U47" s="469">
        <f>((2^(1/12))^(U4+4-49))*440</f>
        <v/>
      </c>
      <c r="V47" s="469">
        <f>((2^(1/12))^(V4+4-49))*440</f>
        <v/>
      </c>
      <c r="W47" s="469">
        <f>((2^(1/12))^(W4+4-49))*440</f>
        <v/>
      </c>
      <c r="X47" s="469">
        <f>((2^(1/12))^(X4+4-49))*440</f>
        <v/>
      </c>
      <c r="Y47" s="469">
        <f>((2^(1/12))^(Y4+4-49))*440</f>
        <v/>
      </c>
      <c r="Z47" s="469">
        <f>((2^(1/12))^(Z4+4-49))*440</f>
        <v/>
      </c>
      <c r="AA47" s="469">
        <f>((2^(1/12))^(AA4+4-49))*440</f>
        <v/>
      </c>
      <c r="AB47" s="469">
        <f>((2^(1/12))^(AB4+4-49))*440</f>
        <v/>
      </c>
      <c r="AC47" s="469">
        <f>((2^(1/12))^(AC4+4-49))*440</f>
        <v/>
      </c>
    </row>
    <row r="48">
      <c r="A48" s="605" t="n"/>
      <c r="B48" s="537" t="inlineStr">
        <is>
          <t>Diameter (in)</t>
        </is>
      </c>
      <c r="C48" s="612" t="n"/>
      <c r="D48" s="612" t="n"/>
      <c r="E48" s="612" t="n"/>
      <c r="F48" s="612" t="n"/>
      <c r="G48" s="612" t="n"/>
      <c r="H48" s="612" t="n"/>
      <c r="I48" s="612" t="n"/>
      <c r="J48" s="612" t="n"/>
      <c r="K48" s="612" t="n"/>
      <c r="L48" s="612" t="n"/>
      <c r="M48" s="612" t="n"/>
      <c r="N48" s="612" t="n"/>
      <c r="O48" s="612" t="n"/>
      <c r="P48" s="612" t="n"/>
      <c r="Q48" s="612" t="n"/>
      <c r="R48" s="612" t="n"/>
      <c r="S48" s="612" t="n"/>
      <c r="T48" s="612" t="n"/>
      <c r="U48" s="612" t="n"/>
      <c r="V48" s="612" t="n"/>
      <c r="W48" s="612" t="n"/>
      <c r="X48" s="612" t="n"/>
      <c r="Y48" s="612" t="n"/>
      <c r="Z48" s="612" t="n"/>
      <c r="AA48" s="612" t="n"/>
      <c r="AB48" s="612" t="n"/>
      <c r="AC48" s="612" t="n"/>
    </row>
    <row r="49">
      <c r="A49" s="605" t="n"/>
      <c r="B49" s="537" t="inlineStr">
        <is>
          <t>Dist. from End (in)</t>
        </is>
      </c>
      <c r="C49" s="482">
        <f>C32*C37/C47</f>
        <v/>
      </c>
      <c r="D49" s="482">
        <f>D32*D37/D47</f>
        <v/>
      </c>
      <c r="E49" s="482">
        <f>E32*E37/E47</f>
        <v/>
      </c>
      <c r="F49" s="482">
        <f>F32*F37/F47</f>
        <v/>
      </c>
      <c r="G49" s="482">
        <f>G32*G37/G47</f>
        <v/>
      </c>
      <c r="H49" s="482">
        <f>H32*H37/H47</f>
        <v/>
      </c>
      <c r="I49" s="482">
        <f>I32*I37/I47</f>
        <v/>
      </c>
      <c r="J49" s="482">
        <f>J32*J37/J47</f>
        <v/>
      </c>
      <c r="K49" s="482">
        <f>K32*K37/K47</f>
        <v/>
      </c>
      <c r="L49" s="482">
        <f>L32*L37/L47</f>
        <v/>
      </c>
      <c r="M49" s="482">
        <f>M32*M37/M47</f>
        <v/>
      </c>
      <c r="N49" s="482">
        <f>N32*N37/N47</f>
        <v/>
      </c>
      <c r="O49" s="482">
        <f>O32*O37/O47</f>
        <v/>
      </c>
      <c r="P49" s="482">
        <f>P32*P37/P47</f>
        <v/>
      </c>
      <c r="Q49" s="482">
        <f>Q32*Q37/Q47</f>
        <v/>
      </c>
      <c r="R49" s="482">
        <f>R32*R37/R47</f>
        <v/>
      </c>
      <c r="S49" s="482">
        <f>S32*S37/S47</f>
        <v/>
      </c>
      <c r="T49" s="482">
        <f>T32*T37/T47</f>
        <v/>
      </c>
      <c r="U49" s="482">
        <f>U32*U37/U47</f>
        <v/>
      </c>
      <c r="V49" s="482">
        <f>V32*V37/V47</f>
        <v/>
      </c>
      <c r="W49" s="482">
        <f>W32*W37/W47</f>
        <v/>
      </c>
      <c r="X49" s="482">
        <f>X32*X37/X47</f>
        <v/>
      </c>
      <c r="Y49" s="482">
        <f>Y32*Y37/Y47</f>
        <v/>
      </c>
      <c r="Z49" s="482">
        <f>Z32*Z37/Z47</f>
        <v/>
      </c>
      <c r="AA49" s="482">
        <f>AA32*AA37/AA47</f>
        <v/>
      </c>
      <c r="AB49" s="482">
        <f>AB32*AB37/AB47</f>
        <v/>
      </c>
      <c r="AC49" s="482">
        <f>AC32*AC37/AC47</f>
        <v/>
      </c>
    </row>
    <row r="50">
      <c r="A50" s="604" t="inlineStr">
        <is>
          <t>Hole 4 (RH index)</t>
        </is>
      </c>
      <c r="B50" s="537" t="inlineStr">
        <is>
          <t>Note</t>
        </is>
      </c>
      <c r="C50" t="inlineStr">
        <is>
          <t>F 4</t>
        </is>
      </c>
      <c r="D50" t="inlineStr">
        <is>
          <t>Gb 4</t>
        </is>
      </c>
      <c r="E50" t="inlineStr">
        <is>
          <t>G 4</t>
        </is>
      </c>
      <c r="F50" t="inlineStr">
        <is>
          <t>Ab 4</t>
        </is>
      </c>
      <c r="G50" t="inlineStr">
        <is>
          <t>A 4</t>
        </is>
      </c>
      <c r="H50" t="inlineStr">
        <is>
          <t>Bb 4</t>
        </is>
      </c>
      <c r="I50" t="inlineStr">
        <is>
          <t>B 4</t>
        </is>
      </c>
      <c r="J50" t="inlineStr">
        <is>
          <t>C 5</t>
        </is>
      </c>
      <c r="K50" t="inlineStr">
        <is>
          <t>Db 5</t>
        </is>
      </c>
      <c r="L50" t="inlineStr">
        <is>
          <t>D 5</t>
        </is>
      </c>
      <c r="M50" t="inlineStr">
        <is>
          <t>Eb 5</t>
        </is>
      </c>
      <c r="N50" t="inlineStr">
        <is>
          <t>E 5</t>
        </is>
      </c>
      <c r="O50" t="inlineStr">
        <is>
          <t>F 5</t>
        </is>
      </c>
      <c r="P50" t="inlineStr">
        <is>
          <t>Gb 5</t>
        </is>
      </c>
      <c r="Q50" t="inlineStr">
        <is>
          <t>G 5</t>
        </is>
      </c>
      <c r="R50" t="inlineStr">
        <is>
          <t>Ab 5</t>
        </is>
      </c>
      <c r="S50" t="inlineStr">
        <is>
          <t>A 5</t>
        </is>
      </c>
      <c r="T50" t="inlineStr">
        <is>
          <t>Bb 5</t>
        </is>
      </c>
      <c r="U50" t="inlineStr">
        <is>
          <t>B 5</t>
        </is>
      </c>
      <c r="V50" t="inlineStr">
        <is>
          <t>C 6</t>
        </is>
      </c>
      <c r="W50" t="inlineStr">
        <is>
          <t>Db 6</t>
        </is>
      </c>
      <c r="X50" t="inlineStr">
        <is>
          <t>D 6</t>
        </is>
      </c>
      <c r="Y50" t="inlineStr">
        <is>
          <t>Eb 6</t>
        </is>
      </c>
      <c r="Z50" t="inlineStr">
        <is>
          <t>E 6</t>
        </is>
      </c>
      <c r="AA50" t="inlineStr">
        <is>
          <t>F 6</t>
        </is>
      </c>
      <c r="AB50" t="inlineStr">
        <is>
          <t>Gb 6</t>
        </is>
      </c>
      <c r="AC50" t="inlineStr">
        <is>
          <t>G 6</t>
        </is>
      </c>
    </row>
    <row r="51">
      <c r="A51" s="605" t="n"/>
      <c r="B51" s="537" t="inlineStr">
        <is>
          <t>Frequency (Hz)</t>
        </is>
      </c>
      <c r="C51" s="469">
        <f>((2^(1/12))^(C4+5-49))*440</f>
        <v/>
      </c>
      <c r="D51" s="469">
        <f>((2^(1/12))^(D4+5-49))*440</f>
        <v/>
      </c>
      <c r="E51" s="469">
        <f>((2^(1/12))^(E4+5-49))*440</f>
        <v/>
      </c>
      <c r="F51" s="469">
        <f>((2^(1/12))^(F4+5-49))*440</f>
        <v/>
      </c>
      <c r="G51" s="469">
        <f>((2^(1/12))^(G4+5-49))*440</f>
        <v/>
      </c>
      <c r="H51" s="469">
        <f>((2^(1/12))^(H4+5-49))*440</f>
        <v/>
      </c>
      <c r="I51" s="469">
        <f>((2^(1/12))^(I4+5-49))*440</f>
        <v/>
      </c>
      <c r="J51" s="469">
        <f>((2^(1/12))^(J4+5-49))*440</f>
        <v/>
      </c>
      <c r="K51" s="469">
        <f>((2^(1/12))^(K4+5-49))*440</f>
        <v/>
      </c>
      <c r="L51" s="469">
        <f>((2^(1/12))^(L4+5-49))*440</f>
        <v/>
      </c>
      <c r="M51" s="469">
        <f>((2^(1/12))^(M4+5-49))*440</f>
        <v/>
      </c>
      <c r="N51" s="469">
        <f>((2^(1/12))^(N4+5-49))*440</f>
        <v/>
      </c>
      <c r="O51" s="469">
        <f>((2^(1/12))^(O4+5-49))*440</f>
        <v/>
      </c>
      <c r="P51" s="469">
        <f>((2^(1/12))^(P4+5-49))*440</f>
        <v/>
      </c>
      <c r="Q51" s="469">
        <f>((2^(1/12))^(Q4+5-49))*440</f>
        <v/>
      </c>
      <c r="R51" s="469">
        <f>((2^(1/12))^(R4+5-49))*440</f>
        <v/>
      </c>
      <c r="S51" s="469">
        <f>((2^(1/12))^(S4+5-49))*440</f>
        <v/>
      </c>
      <c r="T51" s="469">
        <f>((2^(1/12))^(T4+5-49))*440</f>
        <v/>
      </c>
      <c r="U51" s="469">
        <f>((2^(1/12))^(U4+5-49))*440</f>
        <v/>
      </c>
      <c r="V51" s="469">
        <f>((2^(1/12))^(V4+5-49))*440</f>
        <v/>
      </c>
      <c r="W51" s="469">
        <f>((2^(1/12))^(W4+5-49))*440</f>
        <v/>
      </c>
      <c r="X51" s="469">
        <f>((2^(1/12))^(X4+5-49))*440</f>
        <v/>
      </c>
      <c r="Y51" s="469">
        <f>((2^(1/12))^(Y4+5-49))*440</f>
        <v/>
      </c>
      <c r="Z51" s="469">
        <f>((2^(1/12))^(Z4+5-49))*440</f>
        <v/>
      </c>
      <c r="AA51" s="469">
        <f>((2^(1/12))^(AA4+5-49))*440</f>
        <v/>
      </c>
      <c r="AB51" s="469">
        <f>((2^(1/12))^(AB4+5-49))*440</f>
        <v/>
      </c>
      <c r="AC51" s="469">
        <f>((2^(1/12))^(AC4+5-49))*440</f>
        <v/>
      </c>
    </row>
    <row r="52">
      <c r="A52" s="605" t="n"/>
      <c r="B52" s="537" t="inlineStr">
        <is>
          <t>Diameter (in)</t>
        </is>
      </c>
      <c r="C52" s="612" t="n"/>
      <c r="D52" s="612" t="n"/>
      <c r="E52" s="612" t="n"/>
      <c r="F52" s="612" t="n"/>
      <c r="G52" s="612" t="n"/>
      <c r="H52" s="612" t="n"/>
      <c r="I52" s="612" t="n"/>
      <c r="J52" s="612" t="n"/>
      <c r="K52" s="612" t="n"/>
      <c r="L52" s="612" t="n"/>
      <c r="M52" s="612" t="n"/>
      <c r="N52" s="612" t="n"/>
      <c r="O52" s="612" t="n"/>
      <c r="P52" s="612" t="n"/>
      <c r="Q52" s="612" t="n"/>
      <c r="R52" s="612" t="n"/>
      <c r="S52" s="612" t="n"/>
      <c r="T52" s="612" t="n"/>
      <c r="U52" s="612" t="n"/>
      <c r="V52" s="612" t="n"/>
      <c r="W52" s="612" t="n"/>
      <c r="X52" s="612" t="n"/>
      <c r="Y52" s="612" t="n"/>
      <c r="Z52" s="612" t="n"/>
      <c r="AA52" s="612" t="n"/>
      <c r="AB52" s="612" t="n"/>
      <c r="AC52" s="612" t="n"/>
    </row>
    <row r="53">
      <c r="A53" s="605" t="n"/>
      <c r="B53" s="537" t="inlineStr">
        <is>
          <t>Dist. from End (in)</t>
        </is>
      </c>
      <c r="C53" s="482">
        <f>C32*C37/C51</f>
        <v/>
      </c>
      <c r="D53" s="482">
        <f>D32*D37/D51</f>
        <v/>
      </c>
      <c r="E53" s="482">
        <f>E32*E37/E51</f>
        <v/>
      </c>
      <c r="F53" s="482">
        <f>F32*F37/F51</f>
        <v/>
      </c>
      <c r="G53" s="482">
        <f>G32*G37/G51</f>
        <v/>
      </c>
      <c r="H53" s="482">
        <f>H32*H37/H51</f>
        <v/>
      </c>
      <c r="I53" s="482">
        <f>I32*I37/I51</f>
        <v/>
      </c>
      <c r="J53" s="482">
        <f>J32*J37/J51</f>
        <v/>
      </c>
      <c r="K53" s="482">
        <f>K32*K37/K51</f>
        <v/>
      </c>
      <c r="L53" s="482">
        <f>L32*L37/L51</f>
        <v/>
      </c>
      <c r="M53" s="482">
        <f>M32*M37/M51</f>
        <v/>
      </c>
      <c r="N53" s="482">
        <f>N32*N37/N51</f>
        <v/>
      </c>
      <c r="O53" s="482">
        <f>O32*O37/O51</f>
        <v/>
      </c>
      <c r="P53" s="482">
        <f>P32*P37/P51</f>
        <v/>
      </c>
      <c r="Q53" s="482">
        <f>Q32*Q37/Q51</f>
        <v/>
      </c>
      <c r="R53" s="482">
        <f>R32*R37/R51</f>
        <v/>
      </c>
      <c r="S53" s="482">
        <f>S32*S37/S51</f>
        <v/>
      </c>
      <c r="T53" s="482">
        <f>T32*T37/T51</f>
        <v/>
      </c>
      <c r="U53" s="482">
        <f>U32*U37/U51</f>
        <v/>
      </c>
      <c r="V53" s="482">
        <f>V32*V37/V51</f>
        <v/>
      </c>
      <c r="W53" s="482">
        <f>W32*W37/W51</f>
        <v/>
      </c>
      <c r="X53" s="482">
        <f>X32*X37/X51</f>
        <v/>
      </c>
      <c r="Y53" s="482">
        <f>Y32*Y37/Y51</f>
        <v/>
      </c>
      <c r="Z53" s="482">
        <f>Z32*Z37/Z51</f>
        <v/>
      </c>
      <c r="AA53" s="482">
        <f>AA32*AA37/AA51</f>
        <v/>
      </c>
      <c r="AB53" s="482">
        <f>AB32*AB37/AB51</f>
        <v/>
      </c>
      <c r="AC53" s="482">
        <f>AC32*AC37/AC51</f>
        <v/>
      </c>
    </row>
    <row r="54">
      <c r="A54" s="604" t="inlineStr">
        <is>
          <t>Hole 5 (LH ring)</t>
        </is>
      </c>
      <c r="B54" s="537" t="inlineStr">
        <is>
          <t>Note</t>
        </is>
      </c>
      <c r="C54" t="inlineStr">
        <is>
          <t>G 4</t>
        </is>
      </c>
      <c r="D54" t="inlineStr">
        <is>
          <t>Ab 4</t>
        </is>
      </c>
      <c r="E54" t="inlineStr">
        <is>
          <t>A 4</t>
        </is>
      </c>
      <c r="F54" t="inlineStr">
        <is>
          <t>Bb 4</t>
        </is>
      </c>
      <c r="G54" t="inlineStr">
        <is>
          <t>B 4</t>
        </is>
      </c>
      <c r="H54" t="inlineStr">
        <is>
          <t>C 5</t>
        </is>
      </c>
      <c r="I54" t="inlineStr">
        <is>
          <t>Db 5</t>
        </is>
      </c>
      <c r="J54" t="inlineStr">
        <is>
          <t>D 5</t>
        </is>
      </c>
      <c r="K54" t="inlineStr">
        <is>
          <t>Eb 5</t>
        </is>
      </c>
      <c r="L54" t="inlineStr">
        <is>
          <t>E 5</t>
        </is>
      </c>
      <c r="M54" t="inlineStr">
        <is>
          <t>F 5</t>
        </is>
      </c>
      <c r="N54" t="inlineStr">
        <is>
          <t>Gb 5</t>
        </is>
      </c>
      <c r="O54" t="inlineStr">
        <is>
          <t>G 5</t>
        </is>
      </c>
      <c r="P54" t="inlineStr">
        <is>
          <t>Ab 5</t>
        </is>
      </c>
      <c r="Q54" t="inlineStr">
        <is>
          <t>A 5</t>
        </is>
      </c>
      <c r="R54" t="inlineStr">
        <is>
          <t>Bb 5</t>
        </is>
      </c>
      <c r="S54" t="inlineStr">
        <is>
          <t>B 5</t>
        </is>
      </c>
      <c r="T54" t="inlineStr">
        <is>
          <t>C 6</t>
        </is>
      </c>
      <c r="U54" t="inlineStr">
        <is>
          <t>Db 6</t>
        </is>
      </c>
      <c r="V54" t="inlineStr">
        <is>
          <t>D 6</t>
        </is>
      </c>
      <c r="W54" t="inlineStr">
        <is>
          <t>Eb 6</t>
        </is>
      </c>
      <c r="X54" t="inlineStr">
        <is>
          <t>E 6</t>
        </is>
      </c>
      <c r="Y54" t="inlineStr">
        <is>
          <t>F 6</t>
        </is>
      </c>
      <c r="Z54" t="inlineStr">
        <is>
          <t>Gb 6</t>
        </is>
      </c>
      <c r="AA54" t="inlineStr">
        <is>
          <t>G 6</t>
        </is>
      </c>
      <c r="AB54" t="inlineStr">
        <is>
          <t>Ab 6</t>
        </is>
      </c>
      <c r="AC54" t="inlineStr">
        <is>
          <t>A 6</t>
        </is>
      </c>
    </row>
    <row r="55">
      <c r="A55" s="605" t="n"/>
      <c r="B55" s="537" t="inlineStr">
        <is>
          <t>Frequency (Hz)</t>
        </is>
      </c>
      <c r="C55" s="469">
        <f>((2^(1/12))^(C4+7-49))*440</f>
        <v/>
      </c>
      <c r="D55" s="469">
        <f>((2^(1/12))^(D4+7-49))*440</f>
        <v/>
      </c>
      <c r="E55" s="469">
        <f>((2^(1/12))^(E4+7-49))*440</f>
        <v/>
      </c>
      <c r="F55" s="469">
        <f>((2^(1/12))^(F4+7-49))*440</f>
        <v/>
      </c>
      <c r="G55" s="469">
        <f>((2^(1/12))^(G4+7-49))*440</f>
        <v/>
      </c>
      <c r="H55" s="469">
        <f>((2^(1/12))^(H4+7-49))*440</f>
        <v/>
      </c>
      <c r="I55" s="469">
        <f>((2^(1/12))^(I4+7-49))*440</f>
        <v/>
      </c>
      <c r="J55" s="469">
        <f>((2^(1/12))^(J4+7-49))*440</f>
        <v/>
      </c>
      <c r="K55" s="469">
        <f>((2^(1/12))^(K4+7-49))*440</f>
        <v/>
      </c>
      <c r="L55" s="469">
        <f>((2^(1/12))^(L4+7-49))*440</f>
        <v/>
      </c>
      <c r="M55" s="469">
        <f>((2^(1/12))^(M4+7-49))*440</f>
        <v/>
      </c>
      <c r="N55" s="469">
        <f>((2^(1/12))^(N4+7-49))*440</f>
        <v/>
      </c>
      <c r="O55" s="469">
        <f>((2^(1/12))^(O4+7-49))*440</f>
        <v/>
      </c>
      <c r="P55" s="469">
        <f>((2^(1/12))^(P4+7-49))*440</f>
        <v/>
      </c>
      <c r="Q55" s="469">
        <f>((2^(1/12))^(Q4+7-49))*440</f>
        <v/>
      </c>
      <c r="R55" s="469">
        <f>((2^(1/12))^(R4+7-49))*440</f>
        <v/>
      </c>
      <c r="S55" s="469">
        <f>((2^(1/12))^(S4+7-49))*440</f>
        <v/>
      </c>
      <c r="T55" s="469">
        <f>((2^(1/12))^(T4+7-49))*440</f>
        <v/>
      </c>
      <c r="U55" s="469">
        <f>((2^(1/12))^(U4+7-49))*440</f>
        <v/>
      </c>
      <c r="V55" s="469">
        <f>((2^(1/12))^(V4+7-49))*440</f>
        <v/>
      </c>
      <c r="W55" s="469">
        <f>((2^(1/12))^(W4+7-49))*440</f>
        <v/>
      </c>
      <c r="X55" s="469">
        <f>((2^(1/12))^(X4+7-49))*440</f>
        <v/>
      </c>
      <c r="Y55" s="469">
        <f>((2^(1/12))^(Y4+7-49))*440</f>
        <v/>
      </c>
      <c r="Z55" s="469">
        <f>((2^(1/12))^(Z4+7-49))*440</f>
        <v/>
      </c>
      <c r="AA55" s="469">
        <f>((2^(1/12))^(AA4+7-49))*440</f>
        <v/>
      </c>
      <c r="AB55" s="469">
        <f>((2^(1/12))^(AB4+7-49))*440</f>
        <v/>
      </c>
      <c r="AC55" s="469">
        <f>((2^(1/12))^(AC4+7-49))*440</f>
        <v/>
      </c>
    </row>
    <row r="56">
      <c r="A56" s="605" t="n"/>
      <c r="B56" s="537" t="inlineStr">
        <is>
          <t>Diameter (in)</t>
        </is>
      </c>
      <c r="C56" s="612" t="n"/>
      <c r="D56" s="612" t="n"/>
      <c r="E56" s="612" t="n"/>
      <c r="F56" s="612" t="n"/>
      <c r="G56" s="612" t="n"/>
      <c r="H56" s="612" t="n"/>
      <c r="I56" s="612" t="n"/>
      <c r="J56" s="612" t="n"/>
      <c r="K56" s="612" t="n"/>
      <c r="L56" s="612" t="n"/>
      <c r="M56" s="612" t="n"/>
      <c r="N56" s="612" t="n"/>
      <c r="O56" s="612" t="n"/>
      <c r="P56" s="612" t="n"/>
      <c r="Q56" s="612" t="n"/>
      <c r="R56" s="612" t="n"/>
      <c r="S56" s="612" t="n"/>
      <c r="T56" s="612" t="n"/>
      <c r="U56" s="612" t="n"/>
      <c r="V56" s="612" t="n"/>
      <c r="W56" s="612" t="n"/>
      <c r="X56" s="612" t="n"/>
      <c r="Y56" s="612" t="n"/>
      <c r="Z56" s="612" t="n"/>
      <c r="AA56" s="612" t="n"/>
      <c r="AB56" s="612" t="n"/>
      <c r="AC56" s="612" t="n"/>
    </row>
    <row r="57">
      <c r="A57" s="605" t="n"/>
      <c r="B57" s="537" t="inlineStr">
        <is>
          <t>Dist. from End (in)</t>
        </is>
      </c>
      <c r="C57" s="482">
        <f>C32*C37/C55</f>
        <v/>
      </c>
      <c r="D57" s="482">
        <f>D32*D37/D55</f>
        <v/>
      </c>
      <c r="E57" s="482">
        <f>E32*E37/E55</f>
        <v/>
      </c>
      <c r="F57" s="482">
        <f>F32*F37/F55</f>
        <v/>
      </c>
      <c r="G57" s="482">
        <f>G32*G37/G55</f>
        <v/>
      </c>
      <c r="H57" s="482">
        <f>H32*H37/H55</f>
        <v/>
      </c>
      <c r="I57" s="482">
        <f>I32*I37/I55</f>
        <v/>
      </c>
      <c r="J57" s="482">
        <f>J32*J37/J55</f>
        <v/>
      </c>
      <c r="K57" s="482">
        <f>K32*K37/K55</f>
        <v/>
      </c>
      <c r="L57" s="482">
        <f>L32*L37/L55</f>
        <v/>
      </c>
      <c r="M57" s="482">
        <f>M32*M37/M55</f>
        <v/>
      </c>
      <c r="N57" s="482">
        <f>N32*N37/N55</f>
        <v/>
      </c>
      <c r="O57" s="482">
        <f>O32*O37/O55</f>
        <v/>
      </c>
      <c r="P57" s="482">
        <f>P32*P37/P55</f>
        <v/>
      </c>
      <c r="Q57" s="482">
        <f>Q32*Q37/Q55</f>
        <v/>
      </c>
      <c r="R57" s="482">
        <f>R32*R37/R55</f>
        <v/>
      </c>
      <c r="S57" s="482">
        <f>S32*S37/S55</f>
        <v/>
      </c>
      <c r="T57" s="482">
        <f>T32*T37/T55</f>
        <v/>
      </c>
      <c r="U57" s="482">
        <f>U32*U37/U55</f>
        <v/>
      </c>
      <c r="V57" s="482">
        <f>V32*V37/V55</f>
        <v/>
      </c>
      <c r="W57" s="482">
        <f>W32*W37/W55</f>
        <v/>
      </c>
      <c r="X57" s="482">
        <f>X32*X37/X55</f>
        <v/>
      </c>
      <c r="Y57" s="482">
        <f>Y32*Y37/Y55</f>
        <v/>
      </c>
      <c r="Z57" s="482">
        <f>Z32*Z37/Z55</f>
        <v/>
      </c>
      <c r="AA57" s="482">
        <f>AA32*AA37/AA55</f>
        <v/>
      </c>
      <c r="AB57" s="482">
        <f>AB32*AB37/AB55</f>
        <v/>
      </c>
      <c r="AC57" s="482">
        <f>AC32*AC37/AC55</f>
        <v/>
      </c>
    </row>
    <row r="58">
      <c r="A58" s="604" t="inlineStr">
        <is>
          <t>Hole 6 (LH middle)</t>
        </is>
      </c>
      <c r="B58" s="537" t="inlineStr">
        <is>
          <t>Note</t>
        </is>
      </c>
      <c r="C58" t="inlineStr">
        <is>
          <t>A 4</t>
        </is>
      </c>
      <c r="D58" t="inlineStr">
        <is>
          <t>Bb 4</t>
        </is>
      </c>
      <c r="E58" t="inlineStr">
        <is>
          <t>B 4</t>
        </is>
      </c>
      <c r="F58" t="inlineStr">
        <is>
          <t>C 5</t>
        </is>
      </c>
      <c r="G58" t="inlineStr">
        <is>
          <t>Db 5</t>
        </is>
      </c>
      <c r="H58" t="inlineStr">
        <is>
          <t>D 5</t>
        </is>
      </c>
      <c r="I58" t="inlineStr">
        <is>
          <t>Eb 5</t>
        </is>
      </c>
      <c r="J58" t="inlineStr">
        <is>
          <t>E 5</t>
        </is>
      </c>
      <c r="K58" t="inlineStr">
        <is>
          <t>F 5</t>
        </is>
      </c>
      <c r="L58" t="inlineStr">
        <is>
          <t>Gb 5</t>
        </is>
      </c>
      <c r="M58" t="inlineStr">
        <is>
          <t>G 5</t>
        </is>
      </c>
      <c r="N58" t="inlineStr">
        <is>
          <t>Ab 5</t>
        </is>
      </c>
      <c r="O58" t="inlineStr">
        <is>
          <t>A 5</t>
        </is>
      </c>
      <c r="P58" t="inlineStr">
        <is>
          <t>Bb 5</t>
        </is>
      </c>
      <c r="Q58" t="inlineStr">
        <is>
          <t>B 5</t>
        </is>
      </c>
      <c r="R58" t="inlineStr">
        <is>
          <t>C 6</t>
        </is>
      </c>
      <c r="S58" t="inlineStr">
        <is>
          <t>Db 6</t>
        </is>
      </c>
      <c r="T58" t="inlineStr">
        <is>
          <t>D 6</t>
        </is>
      </c>
      <c r="U58" t="inlineStr">
        <is>
          <t>Eb 6</t>
        </is>
      </c>
      <c r="V58" t="inlineStr">
        <is>
          <t>E 6</t>
        </is>
      </c>
      <c r="W58" t="inlineStr">
        <is>
          <t>F 6</t>
        </is>
      </c>
      <c r="X58" t="inlineStr">
        <is>
          <t>Gb 6</t>
        </is>
      </c>
      <c r="Y58" t="inlineStr">
        <is>
          <t>G 6</t>
        </is>
      </c>
      <c r="Z58" t="inlineStr">
        <is>
          <t>Ab 6</t>
        </is>
      </c>
      <c r="AA58" t="inlineStr">
        <is>
          <t>A 6</t>
        </is>
      </c>
      <c r="AB58" t="inlineStr">
        <is>
          <t>Bb 6</t>
        </is>
      </c>
      <c r="AC58" t="inlineStr">
        <is>
          <t>B 6</t>
        </is>
      </c>
    </row>
    <row r="59">
      <c r="A59" s="605" t="n"/>
      <c r="B59" s="537" t="inlineStr">
        <is>
          <t>Frequency (Hz)</t>
        </is>
      </c>
      <c r="C59" s="469">
        <f>((2^(1/12))^(C4+9-49))*440</f>
        <v/>
      </c>
      <c r="D59" s="469">
        <f>((2^(1/12))^(D4+9-49))*440</f>
        <v/>
      </c>
      <c r="E59" s="469">
        <f>((2^(1/12))^(E4+9-49))*440</f>
        <v/>
      </c>
      <c r="F59" s="469">
        <f>((2^(1/12))^(F4+9-49))*440</f>
        <v/>
      </c>
      <c r="G59" s="469">
        <f>((2^(1/12))^(G4+9-49))*440</f>
        <v/>
      </c>
      <c r="H59" s="469">
        <f>((2^(1/12))^(H4+9-49))*440</f>
        <v/>
      </c>
      <c r="I59" s="469">
        <f>((2^(1/12))^(I4+9-49))*440</f>
        <v/>
      </c>
      <c r="J59" s="469">
        <f>((2^(1/12))^(J4+9-49))*440</f>
        <v/>
      </c>
      <c r="K59" s="469">
        <f>((2^(1/12))^(K4+9-49))*440</f>
        <v/>
      </c>
      <c r="L59" s="469">
        <f>((2^(1/12))^(L4+9-49))*440</f>
        <v/>
      </c>
      <c r="M59" s="469">
        <f>((2^(1/12))^(M4+9-49))*440</f>
        <v/>
      </c>
      <c r="N59" s="469">
        <f>((2^(1/12))^(N4+9-49))*440</f>
        <v/>
      </c>
      <c r="O59" s="469">
        <f>((2^(1/12))^(O4+9-49))*440</f>
        <v/>
      </c>
      <c r="P59" s="469">
        <f>((2^(1/12))^(P4+9-49))*440</f>
        <v/>
      </c>
      <c r="Q59" s="469">
        <f>((2^(1/12))^(Q4+9-49))*440</f>
        <v/>
      </c>
      <c r="R59" s="469">
        <f>((2^(1/12))^(R4+9-49))*440</f>
        <v/>
      </c>
      <c r="S59" s="469">
        <f>((2^(1/12))^(S4+9-49))*440</f>
        <v/>
      </c>
      <c r="T59" s="469">
        <f>((2^(1/12))^(T4+9-49))*440</f>
        <v/>
      </c>
      <c r="U59" s="469">
        <f>((2^(1/12))^(U4+9-49))*440</f>
        <v/>
      </c>
      <c r="V59" s="469">
        <f>((2^(1/12))^(V4+9-49))*440</f>
        <v/>
      </c>
      <c r="W59" s="469">
        <f>((2^(1/12))^(W4+9-49))*440</f>
        <v/>
      </c>
      <c r="X59" s="469">
        <f>((2^(1/12))^(X4+9-49))*440</f>
        <v/>
      </c>
      <c r="Y59" s="469">
        <f>((2^(1/12))^(Y4+9-49))*440</f>
        <v/>
      </c>
      <c r="Z59" s="469">
        <f>((2^(1/12))^(Z4+9-49))*440</f>
        <v/>
      </c>
      <c r="AA59" s="469">
        <f>((2^(1/12))^(AA4+9-49))*440</f>
        <v/>
      </c>
      <c r="AB59" s="469">
        <f>((2^(1/12))^(AB4+9-49))*440</f>
        <v/>
      </c>
      <c r="AC59" s="469">
        <f>((2^(1/12))^(AC4+9-49))*440</f>
        <v/>
      </c>
    </row>
    <row r="60">
      <c r="A60" s="605" t="n"/>
      <c r="B60" s="537" t="inlineStr">
        <is>
          <t>Diameter (in)</t>
        </is>
      </c>
      <c r="C60" s="612" t="n"/>
      <c r="D60" s="612" t="n"/>
      <c r="E60" s="612" t="n"/>
      <c r="F60" s="612" t="n"/>
      <c r="G60" s="612" t="n"/>
      <c r="H60" s="612" t="n"/>
      <c r="I60" s="612" t="n"/>
      <c r="J60" s="612" t="n"/>
      <c r="K60" s="612" t="n"/>
      <c r="L60" s="612" t="n"/>
      <c r="M60" s="612" t="n"/>
      <c r="N60" s="612" t="n"/>
      <c r="O60" s="612" t="n"/>
      <c r="P60" s="612" t="n"/>
      <c r="Q60" s="612" t="n"/>
      <c r="R60" s="612" t="n"/>
      <c r="S60" s="612" t="n"/>
      <c r="T60" s="612" t="n"/>
      <c r="U60" s="612" t="n"/>
      <c r="V60" s="612" t="n"/>
      <c r="W60" s="612" t="n"/>
      <c r="X60" s="612" t="n"/>
      <c r="Y60" s="612" t="n"/>
      <c r="Z60" s="612" t="n"/>
      <c r="AA60" s="612" t="n"/>
      <c r="AB60" s="612" t="n"/>
      <c r="AC60" s="612" t="n"/>
    </row>
    <row r="61">
      <c r="A61" s="605" t="n"/>
      <c r="B61" s="537" t="inlineStr">
        <is>
          <t>Dist. from End (in)</t>
        </is>
      </c>
      <c r="C61" s="482">
        <f>C32*C37/C59</f>
        <v/>
      </c>
      <c r="D61" s="482">
        <f>D32*D37/D59</f>
        <v/>
      </c>
      <c r="E61" s="482">
        <f>E32*E37/E59</f>
        <v/>
      </c>
      <c r="F61" s="482">
        <f>F32*F37/F59</f>
        <v/>
      </c>
      <c r="G61" s="482">
        <f>G32*G37/G59</f>
        <v/>
      </c>
      <c r="H61" s="482">
        <f>H32*H37/H59</f>
        <v/>
      </c>
      <c r="I61" s="482">
        <f>I32*I37/I59</f>
        <v/>
      </c>
      <c r="J61" s="482">
        <f>J32*J37/J59</f>
        <v/>
      </c>
      <c r="K61" s="482">
        <f>K32*K37/K59</f>
        <v/>
      </c>
      <c r="L61" s="482">
        <f>L32*L37/L59</f>
        <v/>
      </c>
      <c r="M61" s="482">
        <f>M32*M37/M59</f>
        <v/>
      </c>
      <c r="N61" s="482">
        <f>N32*N37/N59</f>
        <v/>
      </c>
      <c r="O61" s="482">
        <f>O32*O37/O59</f>
        <v/>
      </c>
      <c r="P61" s="482">
        <f>P32*P37/P59</f>
        <v/>
      </c>
      <c r="Q61" s="482">
        <f>Q32*Q37/Q59</f>
        <v/>
      </c>
      <c r="R61" s="482">
        <f>R32*R37/R59</f>
        <v/>
      </c>
      <c r="S61" s="482">
        <f>S32*S37/S59</f>
        <v/>
      </c>
      <c r="T61" s="482">
        <f>T32*T37/T59</f>
        <v/>
      </c>
      <c r="U61" s="482">
        <f>U32*U37/U59</f>
        <v/>
      </c>
      <c r="V61" s="482">
        <f>V32*V37/V59</f>
        <v/>
      </c>
      <c r="W61" s="482">
        <f>W32*W37/W59</f>
        <v/>
      </c>
      <c r="X61" s="482">
        <f>X32*X37/X59</f>
        <v/>
      </c>
      <c r="Y61" s="482">
        <f>Y32*Y37/Y59</f>
        <v/>
      </c>
      <c r="Z61" s="482">
        <f>Z32*Z37/Z59</f>
        <v/>
      </c>
      <c r="AA61" s="482">
        <f>AA32*AA37/AA59</f>
        <v/>
      </c>
      <c r="AB61" s="482">
        <f>AB32*AB37/AB59</f>
        <v/>
      </c>
      <c r="AC61" s="482">
        <f>AC32*AC37/AC59</f>
        <v/>
      </c>
    </row>
    <row r="62">
      <c r="A62" s="604" t="inlineStr">
        <is>
          <t>Hole 7 (LH index)</t>
        </is>
      </c>
      <c r="B62" s="537" t="inlineStr">
        <is>
          <t>Note</t>
        </is>
      </c>
      <c r="C62" t="inlineStr">
        <is>
          <t>Bb 4</t>
        </is>
      </c>
      <c r="D62" t="inlineStr">
        <is>
          <t>B 4</t>
        </is>
      </c>
      <c r="E62" t="inlineStr">
        <is>
          <t>C 5</t>
        </is>
      </c>
      <c r="F62" t="inlineStr">
        <is>
          <t>Db 5</t>
        </is>
      </c>
      <c r="G62" t="inlineStr">
        <is>
          <t>D 5</t>
        </is>
      </c>
      <c r="H62" t="inlineStr">
        <is>
          <t>Eb 5</t>
        </is>
      </c>
      <c r="I62" t="inlineStr">
        <is>
          <t>E 5</t>
        </is>
      </c>
      <c r="J62" t="inlineStr">
        <is>
          <t>F 5</t>
        </is>
      </c>
      <c r="K62" t="inlineStr">
        <is>
          <t>Gb 5</t>
        </is>
      </c>
      <c r="L62" t="inlineStr">
        <is>
          <t>G 5</t>
        </is>
      </c>
      <c r="M62" t="inlineStr">
        <is>
          <t>Ab 5</t>
        </is>
      </c>
      <c r="N62" t="inlineStr">
        <is>
          <t>A 5</t>
        </is>
      </c>
      <c r="O62" t="inlineStr">
        <is>
          <t>Bb 5</t>
        </is>
      </c>
      <c r="P62" t="inlineStr">
        <is>
          <t>B 5</t>
        </is>
      </c>
      <c r="Q62" t="inlineStr">
        <is>
          <t>C 6</t>
        </is>
      </c>
      <c r="R62" t="inlineStr">
        <is>
          <t>Db 6</t>
        </is>
      </c>
      <c r="S62" t="inlineStr">
        <is>
          <t>D 6</t>
        </is>
      </c>
      <c r="T62" t="inlineStr">
        <is>
          <t>Eb 6</t>
        </is>
      </c>
      <c r="U62" t="inlineStr">
        <is>
          <t>E 6</t>
        </is>
      </c>
      <c r="V62" t="inlineStr">
        <is>
          <t>F 6</t>
        </is>
      </c>
      <c r="W62" t="inlineStr">
        <is>
          <t>Gb 6</t>
        </is>
      </c>
      <c r="X62" t="inlineStr">
        <is>
          <t>G 6</t>
        </is>
      </c>
      <c r="Y62" t="inlineStr">
        <is>
          <t>Ab 6</t>
        </is>
      </c>
      <c r="Z62" t="inlineStr">
        <is>
          <t>A 6</t>
        </is>
      </c>
      <c r="AA62" t="inlineStr">
        <is>
          <t>Bb 6</t>
        </is>
      </c>
      <c r="AB62" t="inlineStr">
        <is>
          <t>B 6</t>
        </is>
      </c>
      <c r="AC62" t="inlineStr">
        <is>
          <t>C 7</t>
        </is>
      </c>
    </row>
    <row r="63">
      <c r="A63" s="605" t="n"/>
      <c r="B63" s="537" t="inlineStr">
        <is>
          <t>Frequency (Hz)</t>
        </is>
      </c>
      <c r="C63" s="469">
        <f>((2^(1/12))^(C4+10-49))*440</f>
        <v/>
      </c>
      <c r="D63" s="469">
        <f>((2^(1/12))^(D4+10-49))*440</f>
        <v/>
      </c>
      <c r="E63" s="469">
        <f>((2^(1/12))^(E4+10-49))*440</f>
        <v/>
      </c>
      <c r="F63" s="469">
        <f>((2^(1/12))^(F4+10-49))*440</f>
        <v/>
      </c>
      <c r="G63" s="469">
        <f>((2^(1/12))^(G4+10-49))*440</f>
        <v/>
      </c>
      <c r="H63" s="469">
        <f>((2^(1/12))^(H4+10-49))*440</f>
        <v/>
      </c>
      <c r="I63" s="469">
        <f>((2^(1/12))^(I4+10-49))*440</f>
        <v/>
      </c>
      <c r="J63" s="469">
        <f>((2^(1/12))^(J4+10-49))*440</f>
        <v/>
      </c>
      <c r="K63" s="469">
        <f>((2^(1/12))^(K4+10-49))*440</f>
        <v/>
      </c>
      <c r="L63" s="469">
        <f>((2^(1/12))^(L4+10-49))*440</f>
        <v/>
      </c>
      <c r="M63" s="469">
        <f>((2^(1/12))^(M4+10-49))*440</f>
        <v/>
      </c>
      <c r="N63" s="469">
        <f>((2^(1/12))^(N4+10-49))*440</f>
        <v/>
      </c>
      <c r="O63" s="469">
        <f>((2^(1/12))^(O4+10-49))*440</f>
        <v/>
      </c>
      <c r="P63" s="469">
        <f>((2^(1/12))^(P4+10-49))*440</f>
        <v/>
      </c>
      <c r="Q63" s="469">
        <f>((2^(1/12))^(Q4+10-49))*440</f>
        <v/>
      </c>
      <c r="R63" s="469">
        <f>((2^(1/12))^(R4+10-49))*440</f>
        <v/>
      </c>
      <c r="S63" s="469">
        <f>((2^(1/12))^(S4+10-49))*440</f>
        <v/>
      </c>
      <c r="T63" s="469">
        <f>((2^(1/12))^(T4+10-49))*440</f>
        <v/>
      </c>
      <c r="U63" s="469">
        <f>((2^(1/12))^(U4+10-49))*440</f>
        <v/>
      </c>
      <c r="V63" s="469">
        <f>((2^(1/12))^(V4+10-49))*440</f>
        <v/>
      </c>
      <c r="W63" s="469">
        <f>((2^(1/12))^(W4+10-49))*440</f>
        <v/>
      </c>
      <c r="X63" s="469">
        <f>((2^(1/12))^(X4+10-49))*440</f>
        <v/>
      </c>
      <c r="Y63" s="469">
        <f>((2^(1/12))^(Y4+10-49))*440</f>
        <v/>
      </c>
      <c r="Z63" s="469">
        <f>((2^(1/12))^(Z4+10-49))*440</f>
        <v/>
      </c>
      <c r="AA63" s="469">
        <f>((2^(1/12))^(AA4+10-49))*440</f>
        <v/>
      </c>
      <c r="AB63" s="469">
        <f>((2^(1/12))^(AB4+10-49))*440</f>
        <v/>
      </c>
      <c r="AC63" s="469">
        <f>((2^(1/12))^(AC4+10-49))*440</f>
        <v/>
      </c>
    </row>
    <row r="64">
      <c r="A64" s="605" t="n"/>
      <c r="B64" s="537" t="inlineStr">
        <is>
          <t>Diameter (in)</t>
        </is>
      </c>
      <c r="C64" s="612" t="n"/>
      <c r="D64" s="612" t="n"/>
      <c r="E64" s="612" t="n"/>
      <c r="F64" s="612" t="n"/>
      <c r="G64" s="612" t="n"/>
      <c r="H64" s="612" t="n"/>
      <c r="I64" s="612" t="n"/>
      <c r="J64" s="612" t="n"/>
      <c r="K64" s="612" t="n"/>
      <c r="L64" s="612" t="n"/>
      <c r="M64" s="612" t="n"/>
      <c r="N64" s="612" t="n"/>
      <c r="O64" s="612" t="n"/>
      <c r="P64" s="612" t="n"/>
      <c r="Q64" s="612" t="n"/>
      <c r="R64" s="612" t="n"/>
      <c r="S64" s="612" t="n"/>
      <c r="T64" s="612" t="n"/>
      <c r="U64" s="612" t="n"/>
      <c r="V64" s="612" t="n"/>
      <c r="W64" s="612" t="n"/>
      <c r="X64" s="612" t="n"/>
      <c r="Y64" s="612" t="n"/>
      <c r="Z64" s="612" t="n"/>
      <c r="AA64" s="612" t="n"/>
      <c r="AB64" s="612" t="n"/>
      <c r="AC64" s="612" t="n"/>
    </row>
    <row r="65">
      <c r="A65" s="605" t="n"/>
      <c r="B65" s="537" t="inlineStr">
        <is>
          <t>Dist. from End (in)</t>
        </is>
      </c>
      <c r="C65" s="482">
        <f>C32*C37/C63</f>
        <v/>
      </c>
      <c r="D65" s="482">
        <f>D32*D37/D63</f>
        <v/>
      </c>
      <c r="E65" s="482">
        <f>E32*E37/E63</f>
        <v/>
      </c>
      <c r="F65" s="482">
        <f>F32*F37/F63</f>
        <v/>
      </c>
      <c r="G65" s="482">
        <f>G32*G37/G63</f>
        <v/>
      </c>
      <c r="H65" s="482">
        <f>H32*H37/H63</f>
        <v/>
      </c>
      <c r="I65" s="482">
        <f>I32*I37/I63</f>
        <v/>
      </c>
      <c r="J65" s="482">
        <f>J32*J37/J63</f>
        <v/>
      </c>
      <c r="K65" s="482">
        <f>K32*K37/K63</f>
        <v/>
      </c>
      <c r="L65" s="482">
        <f>L32*L37/L63</f>
        <v/>
      </c>
      <c r="M65" s="482">
        <f>M32*M37/M63</f>
        <v/>
      </c>
      <c r="N65" s="482">
        <f>N32*N37/N63</f>
        <v/>
      </c>
      <c r="O65" s="482">
        <f>O32*O37/O63</f>
        <v/>
      </c>
      <c r="P65" s="482">
        <f>P32*P37/P63</f>
        <v/>
      </c>
      <c r="Q65" s="482">
        <f>Q32*Q37/Q63</f>
        <v/>
      </c>
      <c r="R65" s="482">
        <f>R32*R37/R63</f>
        <v/>
      </c>
      <c r="S65" s="482">
        <f>S32*S37/S63</f>
        <v/>
      </c>
      <c r="T65" s="482">
        <f>T32*T37/T63</f>
        <v/>
      </c>
      <c r="U65" s="482">
        <f>U32*U37/U63</f>
        <v/>
      </c>
      <c r="V65" s="482">
        <f>V32*V37/V63</f>
        <v/>
      </c>
      <c r="W65" s="482">
        <f>W32*W37/W63</f>
        <v/>
      </c>
      <c r="X65" s="482">
        <f>X32*X37/X63</f>
        <v/>
      </c>
      <c r="Y65" s="482">
        <f>Y32*Y37/Y63</f>
        <v/>
      </c>
      <c r="Z65" s="482">
        <f>Z32*Z37/Z63</f>
        <v/>
      </c>
      <c r="AA65" s="482">
        <f>AA32*AA37/AA63</f>
        <v/>
      </c>
      <c r="AB65" s="482">
        <f>AB32*AB37/AB63</f>
        <v/>
      </c>
      <c r="AC65" s="482">
        <f>AC32*AC37/AC63</f>
        <v/>
      </c>
    </row>
    <row r="66">
      <c r="A66" s="604" t="inlineStr">
        <is>
          <t>Hole 8 (LH thumb)</t>
        </is>
      </c>
      <c r="B66" s="537" t="inlineStr">
        <is>
          <t>Note</t>
        </is>
      </c>
      <c r="C66" t="inlineStr">
        <is>
          <t>B 4</t>
        </is>
      </c>
      <c r="D66" t="inlineStr">
        <is>
          <t>C 5</t>
        </is>
      </c>
      <c r="E66" t="inlineStr">
        <is>
          <t>Db 5</t>
        </is>
      </c>
      <c r="F66" t="inlineStr">
        <is>
          <t>D 5</t>
        </is>
      </c>
      <c r="G66" t="inlineStr">
        <is>
          <t>Eb 5</t>
        </is>
      </c>
      <c r="H66" t="inlineStr">
        <is>
          <t>E 5</t>
        </is>
      </c>
      <c r="I66" t="inlineStr">
        <is>
          <t>F 5</t>
        </is>
      </c>
      <c r="J66" t="inlineStr">
        <is>
          <t>Gb 5</t>
        </is>
      </c>
      <c r="K66" t="inlineStr">
        <is>
          <t>G 5</t>
        </is>
      </c>
      <c r="L66" t="inlineStr">
        <is>
          <t>Ab 5</t>
        </is>
      </c>
      <c r="M66" t="inlineStr">
        <is>
          <t>A 5</t>
        </is>
      </c>
      <c r="N66" t="inlineStr">
        <is>
          <t>Bb 5</t>
        </is>
      </c>
      <c r="O66" t="inlineStr">
        <is>
          <t>B 5</t>
        </is>
      </c>
      <c r="P66" t="inlineStr">
        <is>
          <t>C 6</t>
        </is>
      </c>
      <c r="Q66" t="inlineStr">
        <is>
          <t>Db 6</t>
        </is>
      </c>
      <c r="R66" t="inlineStr">
        <is>
          <t>D 6</t>
        </is>
      </c>
      <c r="S66" t="inlineStr">
        <is>
          <t>Eb 6</t>
        </is>
      </c>
      <c r="T66" t="inlineStr">
        <is>
          <t>E 6</t>
        </is>
      </c>
      <c r="U66" t="inlineStr">
        <is>
          <t>F 6</t>
        </is>
      </c>
      <c r="V66" t="inlineStr">
        <is>
          <t>Gb 6</t>
        </is>
      </c>
      <c r="W66" t="inlineStr">
        <is>
          <t>G 6</t>
        </is>
      </c>
      <c r="X66" t="inlineStr">
        <is>
          <t>Ab 6</t>
        </is>
      </c>
      <c r="Y66" t="inlineStr">
        <is>
          <t>A 6</t>
        </is>
      </c>
      <c r="Z66" t="inlineStr">
        <is>
          <t>Bb 6</t>
        </is>
      </c>
      <c r="AA66" t="inlineStr">
        <is>
          <t>B 6</t>
        </is>
      </c>
      <c r="AB66" t="inlineStr">
        <is>
          <t>C 7</t>
        </is>
      </c>
      <c r="AC66" t="inlineStr">
        <is>
          <t>Db 7</t>
        </is>
      </c>
    </row>
    <row r="67">
      <c r="A67" s="605" t="n"/>
      <c r="B67" s="537" t="inlineStr">
        <is>
          <t>Frequency (Hz)</t>
        </is>
      </c>
      <c r="C67" s="469">
        <f>((2^(1/12))^(C4+11-49))*440</f>
        <v/>
      </c>
      <c r="D67" s="469">
        <f>((2^(1/12))^(D4+11-49))*440</f>
        <v/>
      </c>
      <c r="E67" s="469">
        <f>((2^(1/12))^(E4+11-49))*440</f>
        <v/>
      </c>
      <c r="F67" s="469">
        <f>((2^(1/12))^(F4+11-49))*440</f>
        <v/>
      </c>
      <c r="G67" s="469">
        <f>((2^(1/12))^(G4+11-49))*440</f>
        <v/>
      </c>
      <c r="H67" s="469">
        <f>((2^(1/12))^(H4+11-49))*440</f>
        <v/>
      </c>
      <c r="I67" s="469">
        <f>((2^(1/12))^(I4+11-49))*440</f>
        <v/>
      </c>
      <c r="J67" s="469">
        <f>((2^(1/12))^(J4+11-49))*440</f>
        <v/>
      </c>
      <c r="K67" s="469">
        <f>((2^(1/12))^(K4+11-49))*440</f>
        <v/>
      </c>
      <c r="L67" s="469">
        <f>((2^(1/12))^(L4+11-49))*440</f>
        <v/>
      </c>
      <c r="M67" s="469">
        <f>((2^(1/12))^(M4+11-49))*440</f>
        <v/>
      </c>
      <c r="N67" s="469">
        <f>((2^(1/12))^(N4+11-49))*440</f>
        <v/>
      </c>
      <c r="O67" s="469">
        <f>((2^(1/12))^(O4+11-49))*440</f>
        <v/>
      </c>
      <c r="P67" s="469">
        <f>((2^(1/12))^(P4+11-49))*440</f>
        <v/>
      </c>
      <c r="Q67" s="469">
        <f>((2^(1/12))^(Q4+11-49))*440</f>
        <v/>
      </c>
      <c r="R67" s="469">
        <f>((2^(1/12))^(R4+11-49))*440</f>
        <v/>
      </c>
      <c r="S67" s="469">
        <f>((2^(1/12))^(S4+11-49))*440</f>
        <v/>
      </c>
      <c r="T67" s="469">
        <f>((2^(1/12))^(T4+11-49))*440</f>
        <v/>
      </c>
      <c r="U67" s="469">
        <f>((2^(1/12))^(U4+11-49))*440</f>
        <v/>
      </c>
      <c r="V67" s="469">
        <f>((2^(1/12))^(V4+11-49))*440</f>
        <v/>
      </c>
      <c r="W67" s="469">
        <f>((2^(1/12))^(W4+11-49))*440</f>
        <v/>
      </c>
      <c r="X67" s="469">
        <f>((2^(1/12))^(X4+11-49))*440</f>
        <v/>
      </c>
      <c r="Y67" s="469">
        <f>((2^(1/12))^(Y4+11-49))*440</f>
        <v/>
      </c>
      <c r="Z67" s="469">
        <f>((2^(1/12))^(Z4+11-49))*440</f>
        <v/>
      </c>
      <c r="AA67" s="469">
        <f>((2^(1/12))^(AA4+11-49))*440</f>
        <v/>
      </c>
      <c r="AB67" s="469">
        <f>((2^(1/12))^(AB4+11-49))*440</f>
        <v/>
      </c>
      <c r="AC67" s="469">
        <f>((2^(1/12))^(AC4+11-49))*440</f>
        <v/>
      </c>
    </row>
    <row r="68">
      <c r="A68" s="605" t="n"/>
      <c r="B68" s="537" t="inlineStr">
        <is>
          <t>Diameter (in)</t>
        </is>
      </c>
      <c r="C68" s="612" t="n"/>
      <c r="D68" s="612" t="n"/>
      <c r="E68" s="612" t="n"/>
      <c r="F68" s="612" t="n"/>
      <c r="G68" s="612" t="n"/>
      <c r="H68" s="612" t="n"/>
      <c r="I68" s="612" t="n"/>
      <c r="J68" s="612" t="n"/>
      <c r="K68" s="612" t="n"/>
      <c r="L68" s="612" t="n"/>
      <c r="M68" s="612" t="n"/>
      <c r="N68" s="612" t="n"/>
      <c r="O68" s="612" t="n"/>
      <c r="P68" s="612" t="n"/>
      <c r="Q68" s="612" t="n"/>
      <c r="R68" s="612" t="n"/>
      <c r="S68" s="612" t="n"/>
      <c r="T68" s="612" t="n"/>
      <c r="U68" s="612" t="n"/>
      <c r="V68" s="612" t="n"/>
      <c r="W68" s="612" t="n"/>
      <c r="X68" s="612" t="n"/>
      <c r="Y68" s="612" t="n"/>
      <c r="Z68" s="612" t="n"/>
      <c r="AA68" s="612" t="n"/>
      <c r="AB68" s="612" t="n"/>
      <c r="AC68" s="612" t="n"/>
    </row>
    <row r="69">
      <c r="A69" s="605" t="n"/>
      <c r="B69" s="537" t="inlineStr">
        <is>
          <t>Dist. from End (in)</t>
        </is>
      </c>
      <c r="C69" s="482">
        <f>C32*C37/C67</f>
        <v/>
      </c>
      <c r="D69" s="482">
        <f>D32*D37/D67</f>
        <v/>
      </c>
      <c r="E69" s="482">
        <f>E32*E37/E67</f>
        <v/>
      </c>
      <c r="F69" s="482">
        <f>F32*F37/F67</f>
        <v/>
      </c>
      <c r="G69" s="482">
        <f>G32*G37/G67</f>
        <v/>
      </c>
      <c r="H69" s="482">
        <f>H32*H37/H67</f>
        <v/>
      </c>
      <c r="I69" s="482">
        <f>I32*I37/I67</f>
        <v/>
      </c>
      <c r="J69" s="482">
        <f>J32*J37/J67</f>
        <v/>
      </c>
      <c r="K69" s="482">
        <f>K32*K37/K67</f>
        <v/>
      </c>
      <c r="L69" s="482">
        <f>L32*L37/L67</f>
        <v/>
      </c>
      <c r="M69" s="482">
        <f>M32*M37/M67</f>
        <v/>
      </c>
      <c r="N69" s="482">
        <f>N32*N37/N67</f>
        <v/>
      </c>
      <c r="O69" s="482">
        <f>O32*O37/O67</f>
        <v/>
      </c>
      <c r="P69" s="482">
        <f>P32*P37/P67</f>
        <v/>
      </c>
      <c r="Q69" s="482">
        <f>Q32*Q37/Q67</f>
        <v/>
      </c>
      <c r="R69" s="482">
        <f>R32*R37/R67</f>
        <v/>
      </c>
      <c r="S69" s="482">
        <f>S32*S37/S67</f>
        <v/>
      </c>
      <c r="T69" s="482">
        <f>T32*T37/T67</f>
        <v/>
      </c>
      <c r="U69" s="482">
        <f>U32*U37/U67</f>
        <v/>
      </c>
      <c r="V69" s="482">
        <f>V32*V37/V67</f>
        <v/>
      </c>
      <c r="W69" s="482">
        <f>W32*W37/W67</f>
        <v/>
      </c>
      <c r="X69" s="482">
        <f>X32*X37/X67</f>
        <v/>
      </c>
      <c r="Y69" s="482">
        <f>Y32*Y37/Y67</f>
        <v/>
      </c>
      <c r="Z69" s="482">
        <f>Z32*Z37/Z67</f>
        <v/>
      </c>
      <c r="AA69" s="482">
        <f>AA32*AA37/AA67</f>
        <v/>
      </c>
      <c r="AB69" s="482">
        <f>AB32*AB37/AB67</f>
        <v/>
      </c>
      <c r="AC69" s="482">
        <f>AC32*AC37/AC67</f>
        <v/>
      </c>
    </row>
    <row r="72" ht="18" customHeight="1" s="817">
      <c r="A72" s="802" t="inlineStr">
        <is>
          <t>WOLFRAM CLOUD NOTEBOOK SPEC — XIAO FAMILY</t>
        </is>
      </c>
    </row>
    <row r="73">
      <c r="A73" s="734" t="inlineStr">
        <is>
          <t>Chinese end-blown bamboo flute — 8-hole chromatic, 3 bore variants (bei xiao, nan xiao, qin xiao).</t>
        </is>
      </c>
    </row>
    <row r="75">
      <c r="A75" s="609" t="inlineStr">
        <is>
          <t>§1 — Origin &amp; Etymology</t>
        </is>
      </c>
    </row>
    <row r="76">
      <c r="A76" t="inlineStr">
        <is>
          <t>Origin: Chinese end-blown flute, lineage to ~Tang dynasty (7–10th c.) and earlier; possibly descended from Qiang ethnic minority flutes of western China.</t>
        </is>
      </c>
    </row>
    <row r="77">
      <c r="A77" s="759" t="inlineStr">
        <is>
          <t>Xiao' (洞箫 dòngxiāo, 'cave flute' or simply 箫). Family includes nan xiao (southern, played upright with sweet tone), bei xiao (northern, larger), qin xiao (paired with guqin zither, refined chamber tone).</t>
        </is>
      </c>
    </row>
    <row r="78">
      <c r="A78" t="inlineStr">
        <is>
          <t>Wolfram items: GeoGraphics centered on China showing regional variants; TimelinePlot[{Tang→present}]; Entity["Country","China"].</t>
        </is>
      </c>
    </row>
    <row r="80">
      <c r="A80" s="609" t="inlineStr">
        <is>
          <t>§2 — Physics</t>
        </is>
      </c>
    </row>
    <row r="81">
      <c r="A81" t="inlineStr">
        <is>
          <t>Open-open pipe: f = c/(2 L_eff). 8 holes (this sheet's chromatic variant) gives near-chromatic scale within an octave. Bore variants change timbre + breath response.</t>
        </is>
      </c>
    </row>
    <row r="82">
      <c r="A82" t="inlineStr">
        <is>
          <t>Fipple-less: notch at top edge, player's lips form the embouchure. Like shakuhachi but softer notch and more cylindrical bore.</t>
        </is>
      </c>
    </row>
    <row r="83">
      <c r="A83" t="inlineStr">
        <is>
          <t>Wolfram functions: NDSolve Webster horn (slight taper in real bamboo); Periodogram per note for chromatic verification.</t>
        </is>
      </c>
    </row>
    <row r="85">
      <c r="A85" s="609" t="inlineStr">
        <is>
          <t>§3 — Geometry &amp; Materials</t>
        </is>
      </c>
    </row>
    <row r="86">
      <c r="A86" t="inlineStr">
        <is>
          <t>Length varies by key (G xiao keyed at hole-4 = D); 8 holes (7 front + 1 back thumb). Bore ID 14–18 mm typical.</t>
        </is>
      </c>
    </row>
    <row r="87">
      <c r="A87" t="inlineStr">
        <is>
          <t>Bamboo (zizhu / madake), or wood/plastic for budget instruments. Internal lacquer like shakuhachi for tuning + bore stability.</t>
        </is>
      </c>
    </row>
    <row r="88">
      <c r="A88" t="inlineStr">
        <is>
          <t>Naming convention: xiao keyed by 4th hole note (G xiao has root D; +5 semitones = G at hole 4). See sheet design table.</t>
        </is>
      </c>
    </row>
    <row r="90">
      <c r="A90" s="609" t="inlineStr">
        <is>
          <t>§4 — Animations</t>
        </is>
      </c>
    </row>
    <row r="91">
      <c r="A91" t="inlineStr">
        <is>
          <t>Cycle Animate of all 12 chromatic fingerings; Manipulate slider for bore variant (bei/nan/qin) → recompute hole positions.</t>
        </is>
      </c>
    </row>
    <row r="92">
      <c r="A92" t="inlineStr">
        <is>
          <t>Standing-wave Animate fundamental + overblown octave with notch as anti-node.</t>
        </is>
      </c>
    </row>
    <row r="94">
      <c r="A94" s="609" t="inlineStr">
        <is>
          <t>§5 — Executable Cells</t>
        </is>
      </c>
    </row>
    <row r="95">
      <c r="A95" t="inlineStr">
        <is>
          <t>lXiao[f_,bore_]:=343/(2 f) - 0.6 bore</t>
        </is>
      </c>
    </row>
    <row r="96">
      <c r="A96" t="inlineStr">
        <is>
          <t>rootFromKey[keyName_]:= keyName − 5 semitones  (* sheet convention *)</t>
        </is>
      </c>
    </row>
    <row r="97">
      <c r="A97" t="inlineStr">
        <is>
          <t>holePositions[L_, freqs_]:= Table[L (fund/freqs[[i]]), {i, Length[freqs]}]</t>
        </is>
      </c>
    </row>
    <row r="99">
      <c r="A99" s="609" t="inlineStr">
        <is>
          <t>§6 — Wolfram Functions</t>
        </is>
      </c>
    </row>
    <row r="100">
      <c r="A100" t="inlineStr">
        <is>
          <t>Manipulate, NDSolve, Periodogram, FindPeaks, SemanticImport, GeoGraphics, CloudDeploy, FormFunction, APIFunction.</t>
        </is>
      </c>
    </row>
    <row r="103" ht="18" customHeight="1" s="817">
      <c r="A103" s="807" t="inlineStr">
        <is>
          <t>WOLFRAM EXPLORATIONS — XIAO FAMILY</t>
        </is>
      </c>
    </row>
    <row r="104">
      <c r="A104" s="734" t="inlineStr">
        <is>
          <t>Curated from the wolfram-notebooks-roadmap brainstorm — pick a row, file an issue, build the notebook.</t>
        </is>
      </c>
    </row>
    <row r="106">
      <c r="A106" s="808" t="inlineStr">
        <is>
          <t>Roadmap-inspired notebook ideas tailored to this sheet:</t>
        </is>
      </c>
    </row>
    <row r="107">
      <c r="A107" t="inlineStr">
        <is>
          <t xml:space="preserve">  • Bore Variant Compare (bei/nan/qin) — 3 bore profiles → impedance comparison; predict why qin xiao is preferred for solo guqin accompaniment.</t>
        </is>
      </c>
    </row>
    <row r="108">
      <c r="A108" t="inlineStr">
        <is>
          <t xml:space="preserve">  • 8-Hole Chromatic Fingering Atlas — All 12 chromatic notes from 8 holes; auto-generate cross-fingering chart with cents-error per fingering.</t>
        </is>
      </c>
    </row>
    <row r="109">
      <c r="A109" t="inlineStr">
        <is>
          <t xml:space="preserve">  • Cultural Atlas: Tang→Edo Diffusion — GeoGraphics China→Japan arc; TimelinePlot xiao→shakuhachi divergence.</t>
        </is>
      </c>
    </row>
    <row r="110">
      <c r="A110" t="inlineStr">
        <is>
          <t xml:space="preserve">  • End-Blown Embouchure Sensitivity — Notch geometry (V vs U) effect on attack + dynamic range; CFD-light approximation.</t>
        </is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2026-05-01T02:02:13Z</dcterms:created>
  <dcterms:modified xmlns:dcterms="http://purl.org/dc/terms/" xmlns:xsi="http://www.w3.org/2001/XMLSchema-instance" xsi:type="dcterms:W3CDTF">2026-05-02T18:57:20Z</dcterms:modified>
  <cp:lastModifiedBy>Tony Koop</cp:lastModifiedBy>
</cp:coreProperties>
</file>